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13_ncr:1_{7E934EC8-37C3-49FE-8B5A-F5CA7C38F21A}" xr6:coauthVersionLast="36" xr6:coauthVersionMax="36" xr10:uidLastSave="{00000000-0000-0000-0000-000000000000}"/>
  <bookViews>
    <workbookView xWindow="-120" yWindow="-120" windowWidth="29040" windowHeight="15840" tabRatio="891" activeTab="10" xr2:uid="{00000000-000D-0000-FFFF-FFFF00000000}"/>
  </bookViews>
  <sheets>
    <sheet name="ESG·DX" sheetId="30" r:id="rId1"/>
    <sheet name="계층∙리더십" sheetId="2" r:id="rId2"/>
    <sheet name="Biz스킬·OA" sheetId="7" r:id="rId3"/>
    <sheet name="기획∙인사∙회계" sheetId="6" r:id="rId4"/>
    <sheet name="영업∙마케팅∙글로벌" sheetId="9" r:id="rId5"/>
    <sheet name=" ISO " sheetId="33" r:id="rId6"/>
    <sheet name="R&amp;D,품질" sheetId="35" r:id="rId7"/>
    <sheet name="구매,생산,설비" sheetId="36" r:id="rId8"/>
    <sheet name=" 안전 " sheetId="37" r:id="rId9"/>
    <sheet name="KS∙JIS∙단체" sheetId="34" r:id="rId10"/>
    <sheet name="국내외연수" sheetId="31" r:id="rId11"/>
    <sheet name="경인권" sheetId="38" r:id="rId12"/>
    <sheet name="충청권" sheetId="40" r:id="rId13"/>
    <sheet name="영남권" sheetId="41" r:id="rId14"/>
    <sheet name="호남권" sheetId="42" r:id="rId15"/>
    <sheet name="과정코드" sheetId="43" state="hidden" r:id="rId16"/>
  </sheets>
  <definedNames>
    <definedName name="_xlnm._FilterDatabase" localSheetId="0" hidden="1">ESG·DX!$A$2:$X$46</definedName>
    <definedName name="_xlnm.Print_Area" localSheetId="7">'구매,생산,설비'!$A$2:$X$88</definedName>
    <definedName name="_xlnm.Print_Titles" localSheetId="2">Biz스킬·OA!$2:$3</definedName>
    <definedName name="_xlnm.Print_Titles" localSheetId="0">ESG·DX!$2:$3</definedName>
    <definedName name="_xlnm.Print_Titles" localSheetId="6">'R&amp;D,품질'!$2:$3</definedName>
    <definedName name="_xlnm.Print_Titles" localSheetId="1">계층∙리더십!$2:$3</definedName>
    <definedName name="_xlnm.Print_Titles" localSheetId="7">'구매,생산,설비'!$2:$3</definedName>
    <definedName name="_xlnm.Print_Titles" localSheetId="3">기획∙인사∙회계!$2:$3</definedName>
    <definedName name="_xlnm.Print_Titles" localSheetId="4">영업∙마케팅∙글로벌!$2:$3</definedName>
  </definedNames>
  <calcPr calcId="191029"/>
</workbook>
</file>

<file path=xl/calcChain.xml><?xml version="1.0" encoding="utf-8"?>
<calcChain xmlns="http://schemas.openxmlformats.org/spreadsheetml/2006/main">
  <c r="Y12" i="34" l="1"/>
  <c r="H12" i="34" s="1"/>
  <c r="H10" i="41" l="1"/>
  <c r="H7" i="41"/>
  <c r="H6" i="41"/>
  <c r="H26" i="40"/>
  <c r="H6" i="38"/>
  <c r="H12" i="42" l="1"/>
  <c r="H19" i="42"/>
  <c r="H22" i="42"/>
  <c r="H23" i="42"/>
  <c r="H24" i="42"/>
  <c r="H27" i="42"/>
  <c r="H32" i="42"/>
  <c r="H46" i="42"/>
  <c r="H36" i="42"/>
  <c r="H14" i="41"/>
  <c r="H15" i="41"/>
  <c r="H17" i="41"/>
  <c r="H18" i="41"/>
  <c r="H27" i="41"/>
  <c r="H31" i="41"/>
  <c r="H38" i="41"/>
  <c r="H39" i="41"/>
  <c r="H43" i="41"/>
  <c r="H55" i="41"/>
  <c r="H62" i="41"/>
  <c r="H63" i="41"/>
  <c r="H64" i="41"/>
  <c r="H67" i="41"/>
  <c r="H68" i="41"/>
  <c r="H74" i="41"/>
  <c r="H75" i="41"/>
  <c r="H79" i="41"/>
  <c r="H87" i="41"/>
  <c r="H89" i="41"/>
  <c r="H92" i="41"/>
  <c r="H99" i="41"/>
  <c r="H103" i="41"/>
  <c r="H110" i="41"/>
  <c r="H111" i="41"/>
  <c r="H112" i="41"/>
  <c r="H113" i="41"/>
  <c r="H114" i="41"/>
  <c r="H115" i="41"/>
  <c r="H125" i="41"/>
  <c r="H127" i="41"/>
  <c r="H139" i="41"/>
  <c r="H140" i="41"/>
  <c r="H141" i="41"/>
  <c r="H149" i="41"/>
  <c r="H151" i="41"/>
  <c r="H158" i="41"/>
  <c r="H160" i="41"/>
  <c r="H161" i="41"/>
  <c r="H163" i="41"/>
  <c r="H170" i="41"/>
  <c r="H171" i="41"/>
  <c r="H172" i="41"/>
  <c r="H174" i="41"/>
  <c r="H175" i="41"/>
  <c r="H176" i="41"/>
  <c r="H177" i="41"/>
  <c r="H183" i="41"/>
  <c r="H185" i="41"/>
  <c r="H148" i="41"/>
  <c r="H134" i="41"/>
  <c r="H91" i="41"/>
  <c r="H57" i="41"/>
  <c r="H51" i="41"/>
  <c r="H47" i="41"/>
  <c r="H30" i="41"/>
  <c r="H118" i="40"/>
  <c r="H120" i="40"/>
  <c r="H81" i="40"/>
  <c r="H82" i="40"/>
  <c r="H83" i="40"/>
  <c r="H84" i="40"/>
  <c r="H85" i="40"/>
  <c r="H86" i="40"/>
  <c r="H87" i="40"/>
  <c r="H93" i="40"/>
  <c r="H94" i="40"/>
  <c r="H96" i="40"/>
  <c r="H98" i="40"/>
  <c r="H106" i="40"/>
  <c r="H107" i="40"/>
  <c r="H108" i="40"/>
  <c r="H109" i="40"/>
  <c r="H18" i="40"/>
  <c r="H24" i="40"/>
  <c r="H33" i="40"/>
  <c r="H34" i="40"/>
  <c r="H35" i="40"/>
  <c r="H36" i="40"/>
  <c r="H37" i="40"/>
  <c r="H38" i="40"/>
  <c r="H46" i="40"/>
  <c r="H50" i="40"/>
  <c r="H58" i="40"/>
  <c r="H60" i="40"/>
  <c r="H62" i="40"/>
  <c r="H65" i="40"/>
  <c r="H66" i="40"/>
  <c r="H67" i="40"/>
  <c r="H70" i="40"/>
  <c r="H72" i="40"/>
  <c r="H129" i="40"/>
  <c r="H130" i="40"/>
  <c r="H131" i="40"/>
  <c r="H132" i="40"/>
  <c r="H134" i="40"/>
  <c r="H135" i="40"/>
  <c r="H142" i="40"/>
  <c r="H144" i="40"/>
  <c r="H146" i="40"/>
  <c r="H158" i="40"/>
  <c r="H159" i="40"/>
  <c r="H166" i="40"/>
  <c r="H167" i="40"/>
  <c r="H168" i="40"/>
  <c r="H170" i="40"/>
  <c r="H165" i="40"/>
  <c r="H155" i="40"/>
  <c r="H123" i="40"/>
  <c r="H111" i="40"/>
  <c r="H77" i="40"/>
  <c r="H74" i="40"/>
  <c r="H11" i="40"/>
  <c r="H13" i="40"/>
  <c r="H9" i="40"/>
  <c r="H62" i="38"/>
  <c r="H63" i="38"/>
  <c r="H64" i="38"/>
  <c r="H65" i="38"/>
  <c r="H13" i="38"/>
  <c r="H15" i="38"/>
  <c r="H16" i="38"/>
  <c r="H6" i="37"/>
  <c r="H9" i="37"/>
  <c r="H21" i="37"/>
  <c r="H28" i="37"/>
  <c r="H29" i="37"/>
  <c r="H30" i="37"/>
  <c r="H31" i="37"/>
  <c r="H74" i="36"/>
  <c r="H84" i="36"/>
  <c r="H85" i="36"/>
  <c r="H86" i="36"/>
  <c r="H87" i="36"/>
  <c r="H49" i="36"/>
  <c r="H50" i="36"/>
  <c r="H21" i="36"/>
  <c r="H22" i="36"/>
  <c r="H24" i="36"/>
  <c r="H88" i="35"/>
  <c r="H89" i="35"/>
  <c r="H26" i="35"/>
  <c r="H42" i="35"/>
  <c r="H46" i="35"/>
  <c r="H57" i="35"/>
  <c r="H58" i="35"/>
  <c r="H72" i="35"/>
  <c r="H73" i="35"/>
  <c r="H74" i="35"/>
  <c r="H9" i="35"/>
  <c r="H10" i="35"/>
  <c r="H21" i="33"/>
  <c r="H22" i="33"/>
  <c r="H24" i="33"/>
  <c r="H25" i="33"/>
  <c r="H27" i="33"/>
  <c r="H28" i="33"/>
  <c r="H29" i="33"/>
  <c r="H30" i="33"/>
  <c r="H33" i="33"/>
  <c r="H42" i="9"/>
  <c r="H12" i="9"/>
  <c r="H14" i="9"/>
  <c r="H36" i="9"/>
  <c r="H8" i="6"/>
  <c r="H11" i="6"/>
  <c r="H40" i="7"/>
  <c r="H41" i="7"/>
  <c r="H42" i="7"/>
  <c r="H43" i="7"/>
  <c r="H44" i="7"/>
  <c r="H28" i="7"/>
  <c r="H22" i="2"/>
  <c r="H5" i="2"/>
  <c r="BI7" i="42"/>
  <c r="H7" i="42" s="1"/>
  <c r="BI8" i="42"/>
  <c r="BI9" i="42"/>
  <c r="H9" i="42" s="1"/>
  <c r="BI10" i="42"/>
  <c r="H10" i="42" s="1"/>
  <c r="BI11" i="42"/>
  <c r="H11" i="42" s="1"/>
  <c r="BI12" i="42"/>
  <c r="BI13" i="42"/>
  <c r="BI14" i="42"/>
  <c r="H14" i="42" s="1"/>
  <c r="BI15" i="42"/>
  <c r="H15" i="42" s="1"/>
  <c r="BI16" i="42"/>
  <c r="BI17" i="42"/>
  <c r="H17" i="42" s="1"/>
  <c r="BI18" i="42"/>
  <c r="H18" i="42" s="1"/>
  <c r="BI19" i="42"/>
  <c r="BI20" i="42"/>
  <c r="H20" i="42" s="1"/>
  <c r="BI21" i="42"/>
  <c r="H21" i="42" s="1"/>
  <c r="BI22" i="42"/>
  <c r="BI23" i="42"/>
  <c r="BI24" i="42"/>
  <c r="BI25" i="42"/>
  <c r="BI26" i="42"/>
  <c r="H26" i="42" s="1"/>
  <c r="BI27" i="42"/>
  <c r="BI28" i="42"/>
  <c r="H28" i="42" s="1"/>
  <c r="BI29" i="42"/>
  <c r="H29" i="42" s="1"/>
  <c r="BI30" i="42"/>
  <c r="H30" i="42" s="1"/>
  <c r="BI31" i="42"/>
  <c r="H31" i="42" s="1"/>
  <c r="BI32" i="42"/>
  <c r="BI33" i="42"/>
  <c r="BI34" i="42"/>
  <c r="H34" i="42" s="1"/>
  <c r="BI35" i="42"/>
  <c r="BI36" i="42"/>
  <c r="BI37" i="42"/>
  <c r="BI38" i="42"/>
  <c r="H38" i="42" s="1"/>
  <c r="BI39" i="42"/>
  <c r="H39" i="42" s="1"/>
  <c r="BI40" i="42"/>
  <c r="BI41" i="42"/>
  <c r="H41" i="42" s="1"/>
  <c r="BI42" i="42"/>
  <c r="H42" i="42" s="1"/>
  <c r="BI43" i="42"/>
  <c r="H43" i="42" s="1"/>
  <c r="BI44" i="42"/>
  <c r="H44" i="42" s="1"/>
  <c r="BI45" i="42"/>
  <c r="H45" i="42" s="1"/>
  <c r="BI46" i="42"/>
  <c r="BI6" i="42"/>
  <c r="H6" i="42" s="1"/>
  <c r="BH7" i="41"/>
  <c r="BH8" i="41"/>
  <c r="H8" i="41" s="1"/>
  <c r="BH9" i="41"/>
  <c r="BH10" i="41"/>
  <c r="BH11" i="41"/>
  <c r="H11" i="41" s="1"/>
  <c r="BH12" i="41"/>
  <c r="H12" i="41" s="1"/>
  <c r="BH13" i="41"/>
  <c r="H13" i="41" s="1"/>
  <c r="BH14" i="41"/>
  <c r="BH15" i="41"/>
  <c r="BH16" i="41"/>
  <c r="H16" i="41" s="1"/>
  <c r="BH17" i="41"/>
  <c r="BH18" i="41"/>
  <c r="BH19" i="41"/>
  <c r="BH20" i="41"/>
  <c r="H20" i="41" s="1"/>
  <c r="BH21" i="41"/>
  <c r="BH22" i="41"/>
  <c r="H22" i="41" s="1"/>
  <c r="BH23" i="41"/>
  <c r="H23" i="41" s="1"/>
  <c r="BH24" i="41"/>
  <c r="H24" i="41" s="1"/>
  <c r="BH25" i="41"/>
  <c r="H25" i="41" s="1"/>
  <c r="BH26" i="41"/>
  <c r="H26" i="41" s="1"/>
  <c r="BH27" i="41"/>
  <c r="BH28" i="41"/>
  <c r="H28" i="41" s="1"/>
  <c r="BH29" i="41"/>
  <c r="BH30" i="41"/>
  <c r="BH31" i="41"/>
  <c r="BH32" i="41"/>
  <c r="H32" i="41" s="1"/>
  <c r="BH33" i="41"/>
  <c r="H33" i="41" s="1"/>
  <c r="BH34" i="41"/>
  <c r="H34" i="41" s="1"/>
  <c r="BH35" i="41"/>
  <c r="H35" i="41" s="1"/>
  <c r="BH36" i="41"/>
  <c r="BH37" i="41"/>
  <c r="H37" i="41" s="1"/>
  <c r="BH38" i="41"/>
  <c r="BH39" i="41"/>
  <c r="BH40" i="41"/>
  <c r="H40" i="41" s="1"/>
  <c r="BH41" i="41"/>
  <c r="H41" i="41" s="1"/>
  <c r="BH42" i="41"/>
  <c r="H42" i="41" s="1"/>
  <c r="BH43" i="41"/>
  <c r="BH44" i="41"/>
  <c r="BH45" i="41"/>
  <c r="H45" i="41" s="1"/>
  <c r="BH46" i="41"/>
  <c r="H46" i="41" s="1"/>
  <c r="BH47" i="41"/>
  <c r="BH48" i="41"/>
  <c r="H48" i="41" s="1"/>
  <c r="BH49" i="41"/>
  <c r="H49" i="41" s="1"/>
  <c r="BH50" i="41"/>
  <c r="BH51" i="41"/>
  <c r="BH52" i="41"/>
  <c r="H52" i="41" s="1"/>
  <c r="BH53" i="41"/>
  <c r="H53" i="41" s="1"/>
  <c r="BH54" i="41"/>
  <c r="H54" i="41" s="1"/>
  <c r="BH55" i="41"/>
  <c r="BH56" i="41"/>
  <c r="BH57" i="41"/>
  <c r="BH58" i="41"/>
  <c r="H58" i="41" s="1"/>
  <c r="BH59" i="41"/>
  <c r="BH60" i="41"/>
  <c r="H60" i="41" s="1"/>
  <c r="BH61" i="41"/>
  <c r="H61" i="41" s="1"/>
  <c r="BH62" i="41"/>
  <c r="BH63" i="41"/>
  <c r="BH64" i="41"/>
  <c r="BH65" i="41"/>
  <c r="H65" i="41" s="1"/>
  <c r="BH66" i="41"/>
  <c r="H66" i="41" s="1"/>
  <c r="BH67" i="41"/>
  <c r="BH68" i="41"/>
  <c r="BH69" i="41"/>
  <c r="H69" i="41" s="1"/>
  <c r="BH70" i="41"/>
  <c r="H70" i="41" s="1"/>
  <c r="BH71" i="41"/>
  <c r="H71" i="41" s="1"/>
  <c r="BH72" i="41"/>
  <c r="H72" i="41" s="1"/>
  <c r="BH73" i="41"/>
  <c r="H73" i="41" s="1"/>
  <c r="BH74" i="41"/>
  <c r="BH75" i="41"/>
  <c r="BH76" i="41"/>
  <c r="H76" i="41" s="1"/>
  <c r="BH77" i="41"/>
  <c r="H77" i="41" s="1"/>
  <c r="BH78" i="41"/>
  <c r="H78" i="41" s="1"/>
  <c r="BH79" i="41"/>
  <c r="BH80" i="41"/>
  <c r="H80" i="41" s="1"/>
  <c r="BH81" i="41"/>
  <c r="H81" i="41" s="1"/>
  <c r="BH82" i="41"/>
  <c r="H82" i="41" s="1"/>
  <c r="BH83" i="41"/>
  <c r="H83" i="41" s="1"/>
  <c r="BH84" i="41"/>
  <c r="BH85" i="41"/>
  <c r="H85" i="41" s="1"/>
  <c r="BH86" i="41"/>
  <c r="H86" i="41" s="1"/>
  <c r="BH87" i="41"/>
  <c r="BH88" i="41"/>
  <c r="H88" i="41" s="1"/>
  <c r="BH89" i="41"/>
  <c r="BH90" i="41"/>
  <c r="BH91" i="41"/>
  <c r="BH92" i="41"/>
  <c r="BH93" i="41"/>
  <c r="H93" i="41" s="1"/>
  <c r="BH94" i="41"/>
  <c r="H94" i="41" s="1"/>
  <c r="BH95" i="41"/>
  <c r="H95" i="41" s="1"/>
  <c r="BH96" i="41"/>
  <c r="H96" i="41" s="1"/>
  <c r="BH97" i="41"/>
  <c r="H97" i="41" s="1"/>
  <c r="BH98" i="41"/>
  <c r="H98" i="41" s="1"/>
  <c r="BH99" i="41"/>
  <c r="BH100" i="41"/>
  <c r="H100" i="41" s="1"/>
  <c r="BH101" i="41"/>
  <c r="H101" i="41" s="1"/>
  <c r="BH102" i="41"/>
  <c r="H102" i="41" s="1"/>
  <c r="BH103" i="41"/>
  <c r="BH104" i="41"/>
  <c r="H104" i="41" s="1"/>
  <c r="BH105" i="41"/>
  <c r="H105" i="41" s="1"/>
  <c r="BH106" i="41"/>
  <c r="H106" i="41" s="1"/>
  <c r="BH107" i="41"/>
  <c r="H107" i="41" s="1"/>
  <c r="BH108" i="41"/>
  <c r="H108" i="41" s="1"/>
  <c r="BH109" i="41"/>
  <c r="H109" i="41" s="1"/>
  <c r="BH110" i="41"/>
  <c r="BH111" i="41"/>
  <c r="BH112" i="41"/>
  <c r="BH113" i="41"/>
  <c r="BH114" i="41"/>
  <c r="BH115" i="41"/>
  <c r="BH116" i="41"/>
  <c r="H116" i="41" s="1"/>
  <c r="BH117" i="41"/>
  <c r="H117" i="41" s="1"/>
  <c r="BH118" i="41"/>
  <c r="H118" i="41" s="1"/>
  <c r="BH119" i="41"/>
  <c r="H119" i="41" s="1"/>
  <c r="BH120" i="41"/>
  <c r="H120" i="41" s="1"/>
  <c r="BH121" i="41"/>
  <c r="H121" i="41" s="1"/>
  <c r="BH122" i="41"/>
  <c r="H122" i="41" s="1"/>
  <c r="BH123" i="41"/>
  <c r="BH124" i="41"/>
  <c r="H124" i="41" s="1"/>
  <c r="BH125" i="41"/>
  <c r="BH126" i="41"/>
  <c r="H126" i="41" s="1"/>
  <c r="BH127" i="41"/>
  <c r="BH128" i="41"/>
  <c r="H128" i="41" s="1"/>
  <c r="BH129" i="41"/>
  <c r="H129" i="41" s="1"/>
  <c r="BH130" i="41"/>
  <c r="H130" i="41" s="1"/>
  <c r="BH131" i="41"/>
  <c r="H131" i="41" s="1"/>
  <c r="BH132" i="41"/>
  <c r="H132" i="41" s="1"/>
  <c r="BH133" i="41"/>
  <c r="BH134" i="41"/>
  <c r="BH135" i="41"/>
  <c r="H135" i="41" s="1"/>
  <c r="BH136" i="41"/>
  <c r="H136" i="41" s="1"/>
  <c r="BH137" i="41"/>
  <c r="H137" i="41" s="1"/>
  <c r="BH138" i="41"/>
  <c r="H138" i="41" s="1"/>
  <c r="BH139" i="41"/>
  <c r="BH140" i="41"/>
  <c r="BH141" i="41"/>
  <c r="BH142" i="41"/>
  <c r="H142" i="41" s="1"/>
  <c r="BH143" i="41"/>
  <c r="H143" i="41" s="1"/>
  <c r="BH144" i="41"/>
  <c r="H144" i="41" s="1"/>
  <c r="BH145" i="41"/>
  <c r="H145" i="41" s="1"/>
  <c r="BH146" i="41"/>
  <c r="H146" i="41" s="1"/>
  <c r="BH147" i="41"/>
  <c r="BH148" i="41"/>
  <c r="BH149" i="41"/>
  <c r="BH150" i="41"/>
  <c r="H150" i="41" s="1"/>
  <c r="BH151" i="41"/>
  <c r="BH152" i="41"/>
  <c r="H152" i="41" s="1"/>
  <c r="BH153" i="41"/>
  <c r="H153" i="41" s="1"/>
  <c r="BH154" i="41"/>
  <c r="H154" i="41" s="1"/>
  <c r="BH155" i="41"/>
  <c r="H155" i="41" s="1"/>
  <c r="BH156" i="41"/>
  <c r="H156" i="41" s="1"/>
  <c r="BH157" i="41"/>
  <c r="H157" i="41" s="1"/>
  <c r="BH158" i="41"/>
  <c r="BH159" i="41"/>
  <c r="H159" i="41" s="1"/>
  <c r="BH160" i="41"/>
  <c r="BH161" i="41"/>
  <c r="BH162" i="41"/>
  <c r="H162" i="41" s="1"/>
  <c r="BH163" i="41"/>
  <c r="BH164" i="41"/>
  <c r="H164" i="41" s="1"/>
  <c r="BH165" i="41"/>
  <c r="H165" i="41" s="1"/>
  <c r="BH166" i="41"/>
  <c r="H166" i="41" s="1"/>
  <c r="BH167" i="41"/>
  <c r="BH168" i="41"/>
  <c r="H168" i="41" s="1"/>
  <c r="BH169" i="41"/>
  <c r="H169" i="41" s="1"/>
  <c r="BH170" i="41"/>
  <c r="BH171" i="41"/>
  <c r="BH172" i="41"/>
  <c r="BH173" i="41"/>
  <c r="H173" i="41" s="1"/>
  <c r="BH174" i="41"/>
  <c r="BH175" i="41"/>
  <c r="BH176" i="41"/>
  <c r="BH177" i="41"/>
  <c r="BH178" i="41"/>
  <c r="H178" i="41" s="1"/>
  <c r="BH179" i="41"/>
  <c r="BH180" i="41"/>
  <c r="H180" i="41" s="1"/>
  <c r="BH181" i="41"/>
  <c r="H181" i="41" s="1"/>
  <c r="BH182" i="41"/>
  <c r="H182" i="41" s="1"/>
  <c r="BH183" i="41"/>
  <c r="BH184" i="41"/>
  <c r="H184" i="41" s="1"/>
  <c r="BH185" i="41"/>
  <c r="BH186" i="41"/>
  <c r="H186" i="41" s="1"/>
  <c r="BH187" i="41"/>
  <c r="BH188" i="41"/>
  <c r="H188" i="41" s="1"/>
  <c r="BH189" i="41"/>
  <c r="H189" i="41" s="1"/>
  <c r="BH6" i="41"/>
  <c r="BK6" i="40"/>
  <c r="H6" i="40" s="1"/>
  <c r="BK7" i="40"/>
  <c r="H7" i="40" s="1"/>
  <c r="BK8" i="40"/>
  <c r="BK9" i="40"/>
  <c r="BK10" i="40"/>
  <c r="H10" i="40" s="1"/>
  <c r="BK11" i="40"/>
  <c r="BK12" i="40"/>
  <c r="H12" i="40" s="1"/>
  <c r="BK13" i="40"/>
  <c r="BK14" i="40"/>
  <c r="BK15" i="40"/>
  <c r="H15" i="40" s="1"/>
  <c r="BK16" i="40"/>
  <c r="BK17" i="40"/>
  <c r="H17" i="40" s="1"/>
  <c r="BK18" i="40"/>
  <c r="BK19" i="40"/>
  <c r="H19" i="40" s="1"/>
  <c r="BK20" i="40"/>
  <c r="H20" i="40" s="1"/>
  <c r="BK21" i="40"/>
  <c r="H21" i="40" s="1"/>
  <c r="BK22" i="40"/>
  <c r="H22" i="40" s="1"/>
  <c r="BK23" i="40"/>
  <c r="H23" i="40" s="1"/>
  <c r="BK24" i="40"/>
  <c r="BK25" i="40"/>
  <c r="BK26" i="40"/>
  <c r="BK27" i="40"/>
  <c r="H27" i="40" s="1"/>
  <c r="BK28" i="40"/>
  <c r="H28" i="40" s="1"/>
  <c r="BK29" i="40"/>
  <c r="H29" i="40" s="1"/>
  <c r="BK30" i="40"/>
  <c r="H30" i="40" s="1"/>
  <c r="BK31" i="40"/>
  <c r="BK32" i="40"/>
  <c r="H32" i="40" s="1"/>
  <c r="BK33" i="40"/>
  <c r="BK34" i="40"/>
  <c r="BK35" i="40"/>
  <c r="BK36" i="40"/>
  <c r="BK37" i="40"/>
  <c r="BK38" i="40"/>
  <c r="BK39" i="40"/>
  <c r="H39" i="40" s="1"/>
  <c r="BK40" i="40"/>
  <c r="H40" i="40" s="1"/>
  <c r="BK41" i="40"/>
  <c r="BK42" i="40"/>
  <c r="H42" i="40" s="1"/>
  <c r="BK43" i="40"/>
  <c r="H43" i="40" s="1"/>
  <c r="BK44" i="40"/>
  <c r="H44" i="40" s="1"/>
  <c r="BK45" i="40"/>
  <c r="H45" i="40" s="1"/>
  <c r="BK46" i="40"/>
  <c r="BK47" i="40"/>
  <c r="BK48" i="40"/>
  <c r="H48" i="40" s="1"/>
  <c r="BK49" i="40"/>
  <c r="H49" i="40" s="1"/>
  <c r="BK50" i="40"/>
  <c r="BK51" i="40"/>
  <c r="H51" i="40" s="1"/>
  <c r="BK52" i="40"/>
  <c r="H52" i="40" s="1"/>
  <c r="BK53" i="40"/>
  <c r="BK54" i="40"/>
  <c r="H54" i="40" s="1"/>
  <c r="BK55" i="40"/>
  <c r="H55" i="40" s="1"/>
  <c r="BK56" i="40"/>
  <c r="BK57" i="40"/>
  <c r="H57" i="40" s="1"/>
  <c r="BK58" i="40"/>
  <c r="BK59" i="40"/>
  <c r="H59" i="40" s="1"/>
  <c r="BK60" i="40"/>
  <c r="BK61" i="40"/>
  <c r="H61" i="40" s="1"/>
  <c r="BK62" i="40"/>
  <c r="BK63" i="40"/>
  <c r="H63" i="40" s="1"/>
  <c r="BK64" i="40"/>
  <c r="H64" i="40" s="1"/>
  <c r="BK65" i="40"/>
  <c r="BK66" i="40"/>
  <c r="BK67" i="40"/>
  <c r="BK68" i="40"/>
  <c r="H68" i="40" s="1"/>
  <c r="BK69" i="40"/>
  <c r="H69" i="40" s="1"/>
  <c r="BK70" i="40"/>
  <c r="BK71" i="40"/>
  <c r="H71" i="40" s="1"/>
  <c r="BK72" i="40"/>
  <c r="BK73" i="40"/>
  <c r="BK74" i="40"/>
  <c r="BK75" i="40"/>
  <c r="H75" i="40" s="1"/>
  <c r="BK76" i="40"/>
  <c r="BK77" i="40"/>
  <c r="BK78" i="40"/>
  <c r="H78" i="40" s="1"/>
  <c r="BK79" i="40"/>
  <c r="H79" i="40" s="1"/>
  <c r="BK80" i="40"/>
  <c r="H80" i="40" s="1"/>
  <c r="BK81" i="40"/>
  <c r="BK82" i="40"/>
  <c r="BK83" i="40"/>
  <c r="BK84" i="40"/>
  <c r="BK85" i="40"/>
  <c r="BK86" i="40"/>
  <c r="BK87" i="40"/>
  <c r="BK88" i="40"/>
  <c r="H88" i="40" s="1"/>
  <c r="BK89" i="40"/>
  <c r="H89" i="40" s="1"/>
  <c r="BK90" i="40"/>
  <c r="H90" i="40" s="1"/>
  <c r="BK91" i="40"/>
  <c r="H91" i="40" s="1"/>
  <c r="BK92" i="40"/>
  <c r="H92" i="40" s="1"/>
  <c r="BK93" i="40"/>
  <c r="BK94" i="40"/>
  <c r="BK95" i="40"/>
  <c r="H95" i="40" s="1"/>
  <c r="BK96" i="40"/>
  <c r="BK97" i="40"/>
  <c r="H97" i="40" s="1"/>
  <c r="BK98" i="40"/>
  <c r="BK99" i="40"/>
  <c r="H99" i="40" s="1"/>
  <c r="BK100" i="40"/>
  <c r="H100" i="40" s="1"/>
  <c r="BK101" i="40"/>
  <c r="H101" i="40" s="1"/>
  <c r="BK102" i="40"/>
  <c r="H102" i="40" s="1"/>
  <c r="BK103" i="40"/>
  <c r="H103" i="40" s="1"/>
  <c r="BK104" i="40"/>
  <c r="H104" i="40" s="1"/>
  <c r="BK105" i="40"/>
  <c r="H105" i="40" s="1"/>
  <c r="BK106" i="40"/>
  <c r="BK107" i="40"/>
  <c r="BK108" i="40"/>
  <c r="BK109" i="40"/>
  <c r="BK110" i="40"/>
  <c r="BK111" i="40"/>
  <c r="BK112" i="40"/>
  <c r="H112" i="40" s="1"/>
  <c r="BK113" i="40"/>
  <c r="H113" i="40" s="1"/>
  <c r="BK114" i="40"/>
  <c r="H114" i="40" s="1"/>
  <c r="BK115" i="40"/>
  <c r="H115" i="40" s="1"/>
  <c r="BK116" i="40"/>
  <c r="H116" i="40" s="1"/>
  <c r="BK117" i="40"/>
  <c r="H117" i="40" s="1"/>
  <c r="BK118" i="40"/>
  <c r="BK119" i="40"/>
  <c r="H119" i="40" s="1"/>
  <c r="BK120" i="40"/>
  <c r="BK121" i="40"/>
  <c r="H121" i="40" s="1"/>
  <c r="BK122" i="40"/>
  <c r="BK123" i="40"/>
  <c r="BK124" i="40"/>
  <c r="H124" i="40" s="1"/>
  <c r="BK125" i="40"/>
  <c r="H125" i="40" s="1"/>
  <c r="BK126" i="40"/>
  <c r="H126" i="40" s="1"/>
  <c r="BK127" i="40"/>
  <c r="H127" i="40" s="1"/>
  <c r="BK128" i="40"/>
  <c r="H128" i="40" s="1"/>
  <c r="BK129" i="40"/>
  <c r="BK130" i="40"/>
  <c r="BK131" i="40"/>
  <c r="BK132" i="40"/>
  <c r="BK133" i="40"/>
  <c r="H133" i="40" s="1"/>
  <c r="BK134" i="40"/>
  <c r="BK135" i="40"/>
  <c r="BK136" i="40"/>
  <c r="H136" i="40" s="1"/>
  <c r="BK137" i="40"/>
  <c r="BK138" i="40"/>
  <c r="H138" i="40" s="1"/>
  <c r="BK139" i="40"/>
  <c r="H139" i="40" s="1"/>
  <c r="BK140" i="40"/>
  <c r="H140" i="40" s="1"/>
  <c r="BK141" i="40"/>
  <c r="H141" i="40" s="1"/>
  <c r="BK142" i="40"/>
  <c r="BK143" i="40"/>
  <c r="H143" i="40" s="1"/>
  <c r="BK144" i="40"/>
  <c r="BK145" i="40"/>
  <c r="H145" i="40" s="1"/>
  <c r="BK146" i="40"/>
  <c r="BK147" i="40"/>
  <c r="H147" i="40" s="1"/>
  <c r="BK148" i="40"/>
  <c r="H148" i="40" s="1"/>
  <c r="BK149" i="40"/>
  <c r="H149" i="40" s="1"/>
  <c r="BK150" i="40"/>
  <c r="H150" i="40" s="1"/>
  <c r="BK151" i="40"/>
  <c r="H151" i="40" s="1"/>
  <c r="BK152" i="40"/>
  <c r="H152" i="40" s="1"/>
  <c r="BK153" i="40"/>
  <c r="H153" i="40" s="1"/>
  <c r="BK154" i="40"/>
  <c r="BK155" i="40"/>
  <c r="BK156" i="40"/>
  <c r="H156" i="40" s="1"/>
  <c r="BK157" i="40"/>
  <c r="H157" i="40" s="1"/>
  <c r="BK158" i="40"/>
  <c r="BK159" i="40"/>
  <c r="BK160" i="40"/>
  <c r="H160" i="40" s="1"/>
  <c r="BK161" i="40"/>
  <c r="H161" i="40" s="1"/>
  <c r="BK162" i="40"/>
  <c r="H162" i="40" s="1"/>
  <c r="BK163" i="40"/>
  <c r="H163" i="40" s="1"/>
  <c r="BK164" i="40"/>
  <c r="BK165" i="40"/>
  <c r="BK166" i="40"/>
  <c r="BK167" i="40"/>
  <c r="BK168" i="40"/>
  <c r="BK169" i="40"/>
  <c r="H169" i="40" s="1"/>
  <c r="BK170" i="40"/>
  <c r="BK171" i="40"/>
  <c r="H171" i="40" s="1"/>
  <c r="BK172" i="40"/>
  <c r="H172" i="40" s="1"/>
  <c r="BK5" i="40"/>
  <c r="BH9" i="38"/>
  <c r="H9" i="38" s="1"/>
  <c r="BH10" i="38"/>
  <c r="H10" i="38" s="1"/>
  <c r="BH11" i="38"/>
  <c r="H11" i="38" s="1"/>
  <c r="BH12" i="38"/>
  <c r="H12" i="38" s="1"/>
  <c r="BH13" i="38"/>
  <c r="BH14" i="38"/>
  <c r="H14" i="38" s="1"/>
  <c r="BH15" i="38"/>
  <c r="BH16" i="38"/>
  <c r="BH17" i="38"/>
  <c r="BH18" i="38"/>
  <c r="H18" i="38" s="1"/>
  <c r="BH19" i="38"/>
  <c r="H19" i="38" s="1"/>
  <c r="BH20" i="38"/>
  <c r="BH21" i="38"/>
  <c r="H21" i="38" s="1"/>
  <c r="BH22" i="38"/>
  <c r="H22" i="38" s="1"/>
  <c r="BH23" i="38"/>
  <c r="H23" i="38" s="1"/>
  <c r="BH24" i="38"/>
  <c r="H24" i="38" s="1"/>
  <c r="BH25" i="38"/>
  <c r="BH26" i="38"/>
  <c r="H26" i="38" s="1"/>
  <c r="BH27" i="38"/>
  <c r="BH28" i="38"/>
  <c r="H28" i="38" s="1"/>
  <c r="BH29" i="38"/>
  <c r="BH30" i="38"/>
  <c r="H30" i="38" s="1"/>
  <c r="BH31" i="38"/>
  <c r="H31" i="38" s="1"/>
  <c r="BH32" i="38"/>
  <c r="H32" i="38" s="1"/>
  <c r="BH33" i="38"/>
  <c r="H33" i="38" s="1"/>
  <c r="BH34" i="38"/>
  <c r="BH35" i="38"/>
  <c r="H35" i="38" s="1"/>
  <c r="BH36" i="38"/>
  <c r="H36" i="38" s="1"/>
  <c r="BH37" i="38"/>
  <c r="H37" i="38" s="1"/>
  <c r="BH38" i="38"/>
  <c r="H38" i="38" s="1"/>
  <c r="BH39" i="38"/>
  <c r="H39" i="38" s="1"/>
  <c r="BH40" i="38"/>
  <c r="H40" i="38" s="1"/>
  <c r="BH41" i="38"/>
  <c r="H41" i="38" s="1"/>
  <c r="BH42" i="38"/>
  <c r="H42" i="38" s="1"/>
  <c r="BH43" i="38"/>
  <c r="H43" i="38" s="1"/>
  <c r="BH44" i="38"/>
  <c r="H44" i="38" s="1"/>
  <c r="BH45" i="38"/>
  <c r="H45" i="38" s="1"/>
  <c r="BH46" i="38"/>
  <c r="H46" i="38" s="1"/>
  <c r="BH47" i="38"/>
  <c r="H47" i="38" s="1"/>
  <c r="BH48" i="38"/>
  <c r="BH49" i="38"/>
  <c r="H49" i="38" s="1"/>
  <c r="BH50" i="38"/>
  <c r="H50" i="38" s="1"/>
  <c r="BH51" i="38"/>
  <c r="BH52" i="38"/>
  <c r="H52" i="38" s="1"/>
  <c r="BH53" i="38"/>
  <c r="BH54" i="38"/>
  <c r="H54" i="38" s="1"/>
  <c r="BH55" i="38"/>
  <c r="H55" i="38" s="1"/>
  <c r="BH56" i="38"/>
  <c r="H56" i="38" s="1"/>
  <c r="BH57" i="38"/>
  <c r="H57" i="38" s="1"/>
  <c r="BH58" i="38"/>
  <c r="H58" i="38" s="1"/>
  <c r="BH59" i="38"/>
  <c r="H59" i="38" s="1"/>
  <c r="BH60" i="38"/>
  <c r="BH61" i="38"/>
  <c r="H61" i="38" s="1"/>
  <c r="BH62" i="38"/>
  <c r="BH63" i="38"/>
  <c r="BH64" i="38"/>
  <c r="BH65" i="38"/>
  <c r="BH66" i="38"/>
  <c r="H66" i="38" s="1"/>
  <c r="BH67" i="38"/>
  <c r="H67" i="38" s="1"/>
  <c r="BH8" i="38"/>
  <c r="H8" i="38" s="1"/>
  <c r="Y6" i="34"/>
  <c r="H6" i="34" s="1"/>
  <c r="Y7" i="34"/>
  <c r="H7" i="34" s="1"/>
  <c r="Y8" i="34"/>
  <c r="H8" i="34" s="1"/>
  <c r="Y9" i="34"/>
  <c r="H9" i="34" s="1"/>
  <c r="Y10" i="34"/>
  <c r="H10" i="34" s="1"/>
  <c r="Y11" i="34"/>
  <c r="H11" i="34" s="1"/>
  <c r="Y13" i="34"/>
  <c r="H13" i="34" s="1"/>
  <c r="Y14" i="34"/>
  <c r="H14" i="34" s="1"/>
  <c r="Y15" i="34"/>
  <c r="H15" i="34" s="1"/>
  <c r="Y16" i="34"/>
  <c r="H16" i="34" s="1"/>
  <c r="Y17" i="34"/>
  <c r="H17" i="34" s="1"/>
  <c r="Y18" i="34"/>
  <c r="H18" i="34" s="1"/>
  <c r="Y19" i="34"/>
  <c r="H19" i="34" s="1"/>
  <c r="Y20" i="34"/>
  <c r="H20" i="34" s="1"/>
  <c r="Y21" i="34"/>
  <c r="H21" i="34" s="1"/>
  <c r="Y22" i="34"/>
  <c r="H22" i="34" s="1"/>
  <c r="Y23" i="34"/>
  <c r="H23" i="34" s="1"/>
  <c r="Y24" i="34"/>
  <c r="H24" i="34" s="1"/>
  <c r="Y25" i="34"/>
  <c r="H25" i="34" s="1"/>
  <c r="Y26" i="34"/>
  <c r="H26" i="34" s="1"/>
  <c r="Y27" i="34"/>
  <c r="H27" i="34" s="1"/>
  <c r="Y28" i="34"/>
  <c r="H28" i="34" s="1"/>
  <c r="Y29" i="34"/>
  <c r="H29" i="34" s="1"/>
  <c r="Y30" i="34"/>
  <c r="H30" i="34" s="1"/>
  <c r="Y31" i="34"/>
  <c r="H31" i="34" s="1"/>
  <c r="Y32" i="34"/>
  <c r="Y33" i="34"/>
  <c r="H33" i="34" s="1"/>
  <c r="Y34" i="34"/>
  <c r="H34" i="34" s="1"/>
  <c r="Y5" i="34"/>
  <c r="H5" i="34" s="1"/>
  <c r="Y6" i="37"/>
  <c r="Y7" i="37"/>
  <c r="H7" i="37" s="1"/>
  <c r="Y8" i="37"/>
  <c r="H8" i="37" s="1"/>
  <c r="Y9" i="37"/>
  <c r="Y10" i="37"/>
  <c r="H10" i="37" s="1"/>
  <c r="Y11" i="37"/>
  <c r="H11" i="37" s="1"/>
  <c r="Y12" i="37"/>
  <c r="H12" i="37" s="1"/>
  <c r="Y13" i="37"/>
  <c r="H13" i="37" s="1"/>
  <c r="Y14" i="37"/>
  <c r="H14" i="37" s="1"/>
  <c r="Y15" i="37"/>
  <c r="H15" i="37" s="1"/>
  <c r="Y16" i="37"/>
  <c r="H16" i="37" s="1"/>
  <c r="Y17" i="37"/>
  <c r="H17" i="37" s="1"/>
  <c r="Y18" i="37"/>
  <c r="H18" i="37" s="1"/>
  <c r="Y19" i="37"/>
  <c r="H19" i="37" s="1"/>
  <c r="Y20" i="37"/>
  <c r="H20" i="37" s="1"/>
  <c r="Y21" i="37"/>
  <c r="Y22" i="37"/>
  <c r="H22" i="37" s="1"/>
  <c r="Y23" i="37"/>
  <c r="H23" i="37" s="1"/>
  <c r="Y24" i="37"/>
  <c r="H24" i="37" s="1"/>
  <c r="Y25" i="37"/>
  <c r="H25" i="37" s="1"/>
  <c r="Y26" i="37"/>
  <c r="H26" i="37" s="1"/>
  <c r="Y27" i="37"/>
  <c r="H27" i="37" s="1"/>
  <c r="Y28" i="37"/>
  <c r="Y29" i="37"/>
  <c r="Y30" i="37"/>
  <c r="Y31" i="37"/>
  <c r="Y32" i="37"/>
  <c r="H32" i="37" s="1"/>
  <c r="Y33" i="37"/>
  <c r="H33" i="37" s="1"/>
  <c r="Y34" i="37"/>
  <c r="H34" i="37" s="1"/>
  <c r="Y35" i="37"/>
  <c r="H35" i="37" s="1"/>
  <c r="Y5" i="37"/>
  <c r="H5" i="37" s="1"/>
  <c r="Y6" i="36"/>
  <c r="H6" i="36" s="1"/>
  <c r="Y7" i="36"/>
  <c r="H7" i="36" s="1"/>
  <c r="Y8" i="36"/>
  <c r="H8" i="36" s="1"/>
  <c r="Y9" i="36"/>
  <c r="H9" i="36" s="1"/>
  <c r="Y10" i="36"/>
  <c r="H10" i="36" s="1"/>
  <c r="Y11" i="36"/>
  <c r="H11" i="36" s="1"/>
  <c r="Y12" i="36"/>
  <c r="H12" i="36" s="1"/>
  <c r="Y13" i="36"/>
  <c r="H13" i="36" s="1"/>
  <c r="Y14" i="36"/>
  <c r="H14" i="36" s="1"/>
  <c r="Y15" i="36"/>
  <c r="H15" i="36" s="1"/>
  <c r="Y16" i="36"/>
  <c r="H16" i="36" s="1"/>
  <c r="Y17" i="36"/>
  <c r="H17" i="36" s="1"/>
  <c r="Y18" i="36"/>
  <c r="H18" i="36" s="1"/>
  <c r="Y19" i="36"/>
  <c r="H19" i="36" s="1"/>
  <c r="Y20" i="36"/>
  <c r="H20" i="36" s="1"/>
  <c r="Y21" i="36"/>
  <c r="Y22" i="36"/>
  <c r="Y23" i="36"/>
  <c r="H23" i="36" s="1"/>
  <c r="Y24" i="36"/>
  <c r="Y25" i="36"/>
  <c r="H25" i="36" s="1"/>
  <c r="Y26" i="36"/>
  <c r="H26" i="36" s="1"/>
  <c r="Y27" i="36"/>
  <c r="H27" i="36" s="1"/>
  <c r="Y28" i="36"/>
  <c r="H28" i="36" s="1"/>
  <c r="Y29" i="36"/>
  <c r="H29" i="36" s="1"/>
  <c r="Y30" i="36"/>
  <c r="H30" i="36" s="1"/>
  <c r="Y31" i="36"/>
  <c r="H31" i="36" s="1"/>
  <c r="Y32" i="36"/>
  <c r="H32" i="36" s="1"/>
  <c r="Y33" i="36"/>
  <c r="Y34" i="36"/>
  <c r="H34" i="36" s="1"/>
  <c r="Y35" i="36"/>
  <c r="H35" i="36" s="1"/>
  <c r="Y36" i="36"/>
  <c r="H36" i="36" s="1"/>
  <c r="Y37" i="36"/>
  <c r="H37" i="36" s="1"/>
  <c r="Y38" i="36"/>
  <c r="H38" i="36" s="1"/>
  <c r="Y39" i="36"/>
  <c r="H39" i="36" s="1"/>
  <c r="Y40" i="36"/>
  <c r="H40" i="36" s="1"/>
  <c r="Y41" i="36"/>
  <c r="H41" i="36" s="1"/>
  <c r="Y42" i="36"/>
  <c r="H42" i="36" s="1"/>
  <c r="Y43" i="36"/>
  <c r="H43" i="36" s="1"/>
  <c r="Y44" i="36"/>
  <c r="H44" i="36" s="1"/>
  <c r="Y45" i="36"/>
  <c r="H45" i="36" s="1"/>
  <c r="Y46" i="36"/>
  <c r="H46" i="36" s="1"/>
  <c r="Y47" i="36"/>
  <c r="H47" i="36" s="1"/>
  <c r="Y48" i="36"/>
  <c r="H48" i="36" s="1"/>
  <c r="Y49" i="36"/>
  <c r="Y50" i="36"/>
  <c r="Y51" i="36"/>
  <c r="H51" i="36" s="1"/>
  <c r="Y52" i="36"/>
  <c r="H52" i="36" s="1"/>
  <c r="Y53" i="36"/>
  <c r="Y54" i="36"/>
  <c r="H54" i="36" s="1"/>
  <c r="Y55" i="36"/>
  <c r="H55" i="36" s="1"/>
  <c r="Y56" i="36"/>
  <c r="H56" i="36" s="1"/>
  <c r="Y57" i="36"/>
  <c r="H57" i="36" s="1"/>
  <c r="Y58" i="36"/>
  <c r="H58" i="36" s="1"/>
  <c r="Y59" i="36"/>
  <c r="H59" i="36" s="1"/>
  <c r="Y60" i="36"/>
  <c r="H60" i="36" s="1"/>
  <c r="Y61" i="36"/>
  <c r="H61" i="36" s="1"/>
  <c r="Y62" i="36"/>
  <c r="H62" i="36" s="1"/>
  <c r="Y63" i="36"/>
  <c r="H63" i="36" s="1"/>
  <c r="Y64" i="36"/>
  <c r="H64" i="36" s="1"/>
  <c r="Y65" i="36"/>
  <c r="H65" i="36" s="1"/>
  <c r="Y66" i="36"/>
  <c r="H66" i="36" s="1"/>
  <c r="Y67" i="36"/>
  <c r="H67" i="36" s="1"/>
  <c r="Y68" i="36"/>
  <c r="H68" i="36" s="1"/>
  <c r="Y69" i="36"/>
  <c r="H69" i="36" s="1"/>
  <c r="Y70" i="36"/>
  <c r="H70" i="36" s="1"/>
  <c r="Y71" i="36"/>
  <c r="H71" i="36" s="1"/>
  <c r="Y72" i="36"/>
  <c r="H72" i="36" s="1"/>
  <c r="Y73" i="36"/>
  <c r="H73" i="36" s="1"/>
  <c r="Y74" i="36"/>
  <c r="Y75" i="36"/>
  <c r="H75" i="36" s="1"/>
  <c r="Y76" i="36"/>
  <c r="H76" i="36" s="1"/>
  <c r="Y77" i="36"/>
  <c r="H77" i="36" s="1"/>
  <c r="Y78" i="36"/>
  <c r="H78" i="36" s="1"/>
  <c r="Y79" i="36"/>
  <c r="H79" i="36" s="1"/>
  <c r="Y80" i="36"/>
  <c r="H80" i="36" s="1"/>
  <c r="Y81" i="36"/>
  <c r="H81" i="36" s="1"/>
  <c r="Y82" i="36"/>
  <c r="H82" i="36" s="1"/>
  <c r="Y83" i="36"/>
  <c r="H83" i="36" s="1"/>
  <c r="Y84" i="36"/>
  <c r="Y85" i="36"/>
  <c r="Y86" i="36"/>
  <c r="Y87" i="36"/>
  <c r="Y88" i="36"/>
  <c r="H88" i="36" s="1"/>
  <c r="Y5" i="36"/>
  <c r="H5" i="36" s="1"/>
  <c r="Y6" i="35"/>
  <c r="H6" i="35" s="1"/>
  <c r="Y7" i="35"/>
  <c r="H7" i="35" s="1"/>
  <c r="Y8" i="35"/>
  <c r="H8" i="35" s="1"/>
  <c r="Y9" i="35"/>
  <c r="Y10" i="35"/>
  <c r="Y11" i="35"/>
  <c r="H11" i="35" s="1"/>
  <c r="Y12" i="35"/>
  <c r="H12" i="35" s="1"/>
  <c r="Y13" i="35"/>
  <c r="H13" i="35" s="1"/>
  <c r="Y14" i="35"/>
  <c r="H14" i="35" s="1"/>
  <c r="Y15" i="35"/>
  <c r="H15" i="35" s="1"/>
  <c r="Y16" i="35"/>
  <c r="H16" i="35" s="1"/>
  <c r="Y17" i="35"/>
  <c r="H17" i="35" s="1"/>
  <c r="Y18" i="35"/>
  <c r="H18" i="35" s="1"/>
  <c r="Y19" i="35"/>
  <c r="H19" i="35" s="1"/>
  <c r="Y20" i="35"/>
  <c r="H20" i="35" s="1"/>
  <c r="Y21" i="35"/>
  <c r="Y22" i="35"/>
  <c r="H22" i="35" s="1"/>
  <c r="Y23" i="35"/>
  <c r="H23" i="35" s="1"/>
  <c r="Y24" i="35"/>
  <c r="H24" i="35" s="1"/>
  <c r="Y25" i="35"/>
  <c r="H25" i="35" s="1"/>
  <c r="Y26" i="35"/>
  <c r="Y27" i="35"/>
  <c r="H27" i="35" s="1"/>
  <c r="Y28" i="35"/>
  <c r="H28" i="35" s="1"/>
  <c r="Y29" i="35"/>
  <c r="H29" i="35" s="1"/>
  <c r="Y30" i="35"/>
  <c r="H30" i="35" s="1"/>
  <c r="Y31" i="35"/>
  <c r="H31" i="35" s="1"/>
  <c r="Y32" i="35"/>
  <c r="H32" i="35" s="1"/>
  <c r="Y33" i="35"/>
  <c r="H33" i="35" s="1"/>
  <c r="Y34" i="35"/>
  <c r="H34" i="35" s="1"/>
  <c r="Y35" i="35"/>
  <c r="H35" i="35" s="1"/>
  <c r="Y36" i="35"/>
  <c r="H36" i="35" s="1"/>
  <c r="Y37" i="35"/>
  <c r="H37" i="35" s="1"/>
  <c r="Y38" i="35"/>
  <c r="H38" i="35" s="1"/>
  <c r="Y39" i="35"/>
  <c r="H39" i="35" s="1"/>
  <c r="Y40" i="35"/>
  <c r="H40" i="35" s="1"/>
  <c r="Y41" i="35"/>
  <c r="H41" i="35" s="1"/>
  <c r="Y42" i="35"/>
  <c r="Y43" i="35"/>
  <c r="H43" i="35" s="1"/>
  <c r="Y44" i="35"/>
  <c r="H44" i="35" s="1"/>
  <c r="Y45" i="35"/>
  <c r="H45" i="35" s="1"/>
  <c r="Y46" i="35"/>
  <c r="Y47" i="35"/>
  <c r="H47" i="35" s="1"/>
  <c r="Y48" i="35"/>
  <c r="H48" i="35" s="1"/>
  <c r="Y49" i="35"/>
  <c r="H49" i="35" s="1"/>
  <c r="Y50" i="35"/>
  <c r="H50" i="35" s="1"/>
  <c r="Y51" i="35"/>
  <c r="H51" i="35" s="1"/>
  <c r="Y52" i="35"/>
  <c r="H52" i="35" s="1"/>
  <c r="Y53" i="35"/>
  <c r="H53" i="35" s="1"/>
  <c r="Y54" i="35"/>
  <c r="H54" i="35" s="1"/>
  <c r="Y55" i="35"/>
  <c r="H55" i="35" s="1"/>
  <c r="Y56" i="35"/>
  <c r="H56" i="35" s="1"/>
  <c r="Y57" i="35"/>
  <c r="Y58" i="35"/>
  <c r="Y59" i="35"/>
  <c r="H59" i="35" s="1"/>
  <c r="Y60" i="35"/>
  <c r="H60" i="35" s="1"/>
  <c r="Y61" i="35"/>
  <c r="H61" i="35" s="1"/>
  <c r="Y62" i="35"/>
  <c r="H62" i="35" s="1"/>
  <c r="Y63" i="35"/>
  <c r="H63" i="35" s="1"/>
  <c r="Y64" i="35"/>
  <c r="H64" i="35" s="1"/>
  <c r="Y65" i="35"/>
  <c r="H65" i="35" s="1"/>
  <c r="Y66" i="35"/>
  <c r="H66" i="35" s="1"/>
  <c r="Y67" i="35"/>
  <c r="H67" i="35" s="1"/>
  <c r="Y68" i="35"/>
  <c r="H68" i="35" s="1"/>
  <c r="Y69" i="35"/>
  <c r="H69" i="35" s="1"/>
  <c r="Y70" i="35"/>
  <c r="H70" i="35" s="1"/>
  <c r="Y71" i="35"/>
  <c r="H71" i="35" s="1"/>
  <c r="Y72" i="35"/>
  <c r="Y73" i="35"/>
  <c r="Y74" i="35"/>
  <c r="Y75" i="35"/>
  <c r="H75" i="35" s="1"/>
  <c r="Y76" i="35"/>
  <c r="H76" i="35" s="1"/>
  <c r="Y77" i="35"/>
  <c r="H77" i="35" s="1"/>
  <c r="Y78" i="35"/>
  <c r="H78" i="35" s="1"/>
  <c r="Y79" i="35"/>
  <c r="H79" i="35" s="1"/>
  <c r="Y80" i="35"/>
  <c r="H80" i="35" s="1"/>
  <c r="Y81" i="35"/>
  <c r="H81" i="35" s="1"/>
  <c r="Y82" i="35"/>
  <c r="Y83" i="35"/>
  <c r="H83" i="35" s="1"/>
  <c r="Y84" i="35"/>
  <c r="H84" i="35" s="1"/>
  <c r="Y85" i="35"/>
  <c r="H85" i="35" s="1"/>
  <c r="Y86" i="35"/>
  <c r="H86" i="35" s="1"/>
  <c r="Y87" i="35"/>
  <c r="H87" i="35" s="1"/>
  <c r="Y88" i="35"/>
  <c r="Y89" i="35"/>
  <c r="Y5" i="35"/>
  <c r="H5" i="35" s="1"/>
  <c r="Y6" i="33"/>
  <c r="H6" i="33" s="1"/>
  <c r="Y7" i="33"/>
  <c r="H7" i="33" s="1"/>
  <c r="Y8" i="33"/>
  <c r="H8" i="33" s="1"/>
  <c r="Y9" i="33"/>
  <c r="H9" i="33" s="1"/>
  <c r="Y10" i="33"/>
  <c r="H10" i="33" s="1"/>
  <c r="Y11" i="33"/>
  <c r="H11" i="33" s="1"/>
  <c r="Y12" i="33"/>
  <c r="H12" i="33" s="1"/>
  <c r="Y13" i="33"/>
  <c r="H13" i="33" s="1"/>
  <c r="Y14" i="33"/>
  <c r="H14" i="33" s="1"/>
  <c r="Y15" i="33"/>
  <c r="H15" i="33" s="1"/>
  <c r="Y16" i="33"/>
  <c r="H16" i="33" s="1"/>
  <c r="Y17" i="33"/>
  <c r="H17" i="33" s="1"/>
  <c r="Y18" i="33"/>
  <c r="H18" i="33" s="1"/>
  <c r="Y19" i="33"/>
  <c r="H19" i="33" s="1"/>
  <c r="Y20" i="33"/>
  <c r="H20" i="33" s="1"/>
  <c r="Y21" i="33"/>
  <c r="Y22" i="33"/>
  <c r="Y23" i="33"/>
  <c r="H23" i="33" s="1"/>
  <c r="Y24" i="33"/>
  <c r="Y25" i="33"/>
  <c r="Y26" i="33"/>
  <c r="H26" i="33" s="1"/>
  <c r="Y27" i="33"/>
  <c r="Y28" i="33"/>
  <c r="Y29" i="33"/>
  <c r="Y30" i="33"/>
  <c r="Y31" i="33"/>
  <c r="H31" i="33" s="1"/>
  <c r="Y32" i="33"/>
  <c r="H32" i="33" s="1"/>
  <c r="Y33" i="33"/>
  <c r="Y34" i="33"/>
  <c r="H34" i="33" s="1"/>
  <c r="Y35" i="33"/>
  <c r="H35" i="33" s="1"/>
  <c r="Y36" i="33"/>
  <c r="H36" i="33" s="1"/>
  <c r="Y37" i="33"/>
  <c r="H37" i="33" s="1"/>
  <c r="Y38" i="33"/>
  <c r="H38" i="33" s="1"/>
  <c r="Y39" i="33"/>
  <c r="H39" i="33" s="1"/>
  <c r="Y40" i="33"/>
  <c r="H40" i="33" s="1"/>
  <c r="Y41" i="33"/>
  <c r="H41" i="33" s="1"/>
  <c r="Y42" i="33"/>
  <c r="H42" i="33" s="1"/>
  <c r="Y43" i="33"/>
  <c r="H43" i="33" s="1"/>
  <c r="Y44" i="33"/>
  <c r="H44" i="33" s="1"/>
  <c r="Y45" i="33"/>
  <c r="H45" i="33" s="1"/>
  <c r="Y46" i="33"/>
  <c r="H46" i="33" s="1"/>
  <c r="Y47" i="33"/>
  <c r="H47" i="33" s="1"/>
  <c r="Y48" i="33"/>
  <c r="H48" i="33" s="1"/>
  <c r="Y49" i="33"/>
  <c r="H49" i="33" s="1"/>
  <c r="Y50" i="33"/>
  <c r="H50" i="33" s="1"/>
  <c r="Y51" i="33"/>
  <c r="H51" i="33" s="1"/>
  <c r="Y52" i="33"/>
  <c r="H52" i="33" s="1"/>
  <c r="Y53" i="33"/>
  <c r="H53" i="33" s="1"/>
  <c r="Y54" i="33"/>
  <c r="H54" i="33" s="1"/>
  <c r="Y55" i="33"/>
  <c r="H55" i="33" s="1"/>
  <c r="Y56" i="33"/>
  <c r="H56" i="33" s="1"/>
  <c r="Y57" i="33"/>
  <c r="H57" i="33" s="1"/>
  <c r="Y58" i="33"/>
  <c r="H58" i="33" s="1"/>
  <c r="Y59" i="33"/>
  <c r="H59" i="33" s="1"/>
  <c r="Y60" i="33"/>
  <c r="H60" i="33" s="1"/>
  <c r="Y61" i="33"/>
  <c r="H61" i="33" s="1"/>
  <c r="Y5" i="33"/>
  <c r="H5" i="33" s="1"/>
  <c r="Y6" i="9"/>
  <c r="H6" i="9" s="1"/>
  <c r="Y7" i="9"/>
  <c r="H7" i="9" s="1"/>
  <c r="Y8" i="9"/>
  <c r="H8" i="9" s="1"/>
  <c r="Y9" i="9"/>
  <c r="H9" i="9" s="1"/>
  <c r="Y10" i="9"/>
  <c r="H10" i="9" s="1"/>
  <c r="Y11" i="9"/>
  <c r="H11" i="9" s="1"/>
  <c r="Y12" i="9"/>
  <c r="Y13" i="9"/>
  <c r="H13" i="9" s="1"/>
  <c r="Y14" i="9"/>
  <c r="Y15" i="9"/>
  <c r="H15" i="9" s="1"/>
  <c r="Y16" i="9"/>
  <c r="H16" i="9" s="1"/>
  <c r="Y17" i="9"/>
  <c r="H17" i="9" s="1"/>
  <c r="Y18" i="9"/>
  <c r="H18" i="9" s="1"/>
  <c r="Y19" i="9"/>
  <c r="H19" i="9" s="1"/>
  <c r="Y20" i="9"/>
  <c r="H20" i="9" s="1"/>
  <c r="Y21" i="9"/>
  <c r="H21" i="9" s="1"/>
  <c r="Y22" i="9"/>
  <c r="H22" i="9" s="1"/>
  <c r="Y23" i="9"/>
  <c r="H23" i="9" s="1"/>
  <c r="Y24" i="9"/>
  <c r="H24" i="9" s="1"/>
  <c r="Y25" i="9"/>
  <c r="H25" i="9" s="1"/>
  <c r="Y26" i="9"/>
  <c r="H26" i="9" s="1"/>
  <c r="Y27" i="9"/>
  <c r="H27" i="9" s="1"/>
  <c r="Y28" i="9"/>
  <c r="H28" i="9" s="1"/>
  <c r="Y29" i="9"/>
  <c r="H29" i="9" s="1"/>
  <c r="Y30" i="9"/>
  <c r="H30" i="9" s="1"/>
  <c r="Y31" i="9"/>
  <c r="H31" i="9" s="1"/>
  <c r="Y32" i="9"/>
  <c r="H32" i="9" s="1"/>
  <c r="Y33" i="9"/>
  <c r="H33" i="9" s="1"/>
  <c r="Y34" i="9"/>
  <c r="H34" i="9" s="1"/>
  <c r="Y35" i="9"/>
  <c r="H35" i="9" s="1"/>
  <c r="Y36" i="9"/>
  <c r="Y37" i="9"/>
  <c r="H37" i="9" s="1"/>
  <c r="Y38" i="9"/>
  <c r="H38" i="9" s="1"/>
  <c r="Y39" i="9"/>
  <c r="H39" i="9" s="1"/>
  <c r="Y40" i="9"/>
  <c r="Y41" i="9"/>
  <c r="H41" i="9" s="1"/>
  <c r="Y42" i="9"/>
  <c r="Y43" i="9"/>
  <c r="H43" i="9" s="1"/>
  <c r="Y44" i="9"/>
  <c r="H44" i="9" s="1"/>
  <c r="Y45" i="9"/>
  <c r="H45" i="9" s="1"/>
  <c r="Y5" i="9"/>
  <c r="H5" i="9" s="1"/>
  <c r="Y6" i="6"/>
  <c r="H6" i="6" s="1"/>
  <c r="Y7" i="6"/>
  <c r="H7" i="6" s="1"/>
  <c r="Y8" i="6"/>
  <c r="Y9" i="6"/>
  <c r="H9" i="6" s="1"/>
  <c r="Y10" i="6"/>
  <c r="H10" i="6" s="1"/>
  <c r="Y11" i="6"/>
  <c r="Y12" i="6"/>
  <c r="H12" i="6" s="1"/>
  <c r="Y13" i="6"/>
  <c r="H13" i="6" s="1"/>
  <c r="Y14" i="6"/>
  <c r="Y15" i="6"/>
  <c r="H15" i="6" s="1"/>
  <c r="Y16" i="6"/>
  <c r="H16" i="6" s="1"/>
  <c r="Y17" i="6"/>
  <c r="H17" i="6" s="1"/>
  <c r="Y18" i="6"/>
  <c r="H18" i="6" s="1"/>
  <c r="Y19" i="6"/>
  <c r="H19" i="6" s="1"/>
  <c r="Y20" i="6"/>
  <c r="H20" i="6" s="1"/>
  <c r="Y21" i="6"/>
  <c r="H21" i="6" s="1"/>
  <c r="Y22" i="6"/>
  <c r="H22" i="6" s="1"/>
  <c r="Y23" i="6"/>
  <c r="H23" i="6" s="1"/>
  <c r="Y24" i="6"/>
  <c r="H24" i="6" s="1"/>
  <c r="Y25" i="6"/>
  <c r="H25" i="6" s="1"/>
  <c r="Y26" i="6"/>
  <c r="H26" i="6" s="1"/>
  <c r="Y27" i="6"/>
  <c r="H27" i="6" s="1"/>
  <c r="Y28" i="6"/>
  <c r="H28" i="6" s="1"/>
  <c r="Y29" i="6"/>
  <c r="H29" i="6" s="1"/>
  <c r="Y30" i="6"/>
  <c r="H30" i="6" s="1"/>
  <c r="Y31" i="6"/>
  <c r="H31" i="6" s="1"/>
  <c r="Y32" i="6"/>
  <c r="H32" i="6" s="1"/>
  <c r="Y33" i="6"/>
  <c r="H33" i="6" s="1"/>
  <c r="Y34" i="6"/>
  <c r="H34" i="6" s="1"/>
  <c r="Y35" i="6"/>
  <c r="H35" i="6" s="1"/>
  <c r="Y36" i="6"/>
  <c r="H36" i="6" s="1"/>
  <c r="Y37" i="6"/>
  <c r="H37" i="6" s="1"/>
  <c r="Y38" i="6"/>
  <c r="H38" i="6" s="1"/>
  <c r="Y39" i="6"/>
  <c r="H39" i="6" s="1"/>
  <c r="Y40" i="6"/>
  <c r="Y41" i="6"/>
  <c r="H41" i="6" s="1"/>
  <c r="Y42" i="6"/>
  <c r="H42" i="6" s="1"/>
  <c r="Y43" i="6"/>
  <c r="H43" i="6" s="1"/>
  <c r="Y44" i="6"/>
  <c r="H44" i="6" s="1"/>
  <c r="Y45" i="6"/>
  <c r="H45" i="6" s="1"/>
  <c r="Y46" i="6"/>
  <c r="H46" i="6" s="1"/>
  <c r="Y47" i="6"/>
  <c r="H47" i="6" s="1"/>
  <c r="Y48" i="6"/>
  <c r="H48" i="6" s="1"/>
  <c r="Y49" i="6"/>
  <c r="H49" i="6" s="1"/>
  <c r="Y50" i="6"/>
  <c r="H50" i="6" s="1"/>
  <c r="Y51" i="6"/>
  <c r="H51" i="6" s="1"/>
  <c r="Y52" i="6"/>
  <c r="H52" i="6" s="1"/>
  <c r="Y53" i="6"/>
  <c r="H53" i="6" s="1"/>
  <c r="Y54" i="6"/>
  <c r="H54" i="6" s="1"/>
  <c r="Y55" i="6"/>
  <c r="H55" i="6" s="1"/>
  <c r="Y56" i="6"/>
  <c r="H56" i="6" s="1"/>
  <c r="Y57" i="6"/>
  <c r="H57" i="6" s="1"/>
  <c r="Y5" i="6"/>
  <c r="H5" i="6" s="1"/>
  <c r="Y6" i="7"/>
  <c r="H6" i="7" s="1"/>
  <c r="Y7" i="7"/>
  <c r="H7" i="7" s="1"/>
  <c r="Y8" i="7"/>
  <c r="H8" i="7" s="1"/>
  <c r="Y9" i="7"/>
  <c r="H9" i="7" s="1"/>
  <c r="Y10" i="7"/>
  <c r="H10" i="7" s="1"/>
  <c r="Y11" i="7"/>
  <c r="H11" i="7" s="1"/>
  <c r="Y12" i="7"/>
  <c r="H12" i="7" s="1"/>
  <c r="Y13" i="7"/>
  <c r="H13" i="7" s="1"/>
  <c r="Y14" i="7"/>
  <c r="H14" i="7" s="1"/>
  <c r="Y15" i="7"/>
  <c r="H15" i="7" s="1"/>
  <c r="Y16" i="7"/>
  <c r="H16" i="7" s="1"/>
  <c r="Y17" i="7"/>
  <c r="H17" i="7" s="1"/>
  <c r="Y18" i="7"/>
  <c r="H18" i="7" s="1"/>
  <c r="Y19" i="7"/>
  <c r="H19" i="7" s="1"/>
  <c r="Y20" i="7"/>
  <c r="H20" i="7" s="1"/>
  <c r="Y21" i="7"/>
  <c r="H21" i="7" s="1"/>
  <c r="Y22" i="7"/>
  <c r="H22" i="7" s="1"/>
  <c r="Y23" i="7"/>
  <c r="H23" i="7" s="1"/>
  <c r="Y24" i="7"/>
  <c r="H24" i="7" s="1"/>
  <c r="Y25" i="7"/>
  <c r="H25" i="7" s="1"/>
  <c r="Y26" i="7"/>
  <c r="H26" i="7" s="1"/>
  <c r="Y27" i="7"/>
  <c r="H27" i="7" s="1"/>
  <c r="Y28" i="7"/>
  <c r="Y29" i="7"/>
  <c r="H29" i="7" s="1"/>
  <c r="Y30" i="7"/>
  <c r="H30" i="7" s="1"/>
  <c r="Y31" i="7"/>
  <c r="H31" i="7" s="1"/>
  <c r="Y32" i="7"/>
  <c r="H32" i="7" s="1"/>
  <c r="Y33" i="7"/>
  <c r="Y34" i="7"/>
  <c r="H34" i="7" s="1"/>
  <c r="Y35" i="7"/>
  <c r="H35" i="7" s="1"/>
  <c r="Y36" i="7"/>
  <c r="H36" i="7" s="1"/>
  <c r="Y37" i="7"/>
  <c r="H37" i="7" s="1"/>
  <c r="Y38" i="7"/>
  <c r="H38" i="7" s="1"/>
  <c r="Y39" i="7"/>
  <c r="H39" i="7" s="1"/>
  <c r="Y40" i="7"/>
  <c r="Y41" i="7"/>
  <c r="Y42" i="7"/>
  <c r="Y43" i="7"/>
  <c r="Y44" i="7"/>
  <c r="Y45" i="7"/>
  <c r="H45" i="7" s="1"/>
  <c r="Y46" i="7"/>
  <c r="H46" i="7" s="1"/>
  <c r="Y47" i="7"/>
  <c r="H47" i="7" s="1"/>
  <c r="Y48" i="7"/>
  <c r="H48" i="7" s="1"/>
  <c r="Y5" i="7"/>
  <c r="H5" i="7" s="1"/>
  <c r="Y5" i="2"/>
  <c r="Y6" i="2"/>
  <c r="H6" i="2" s="1"/>
  <c r="Y7" i="2"/>
  <c r="H7" i="2" s="1"/>
  <c r="Y8" i="2"/>
  <c r="H8" i="2" s="1"/>
  <c r="Y9" i="2"/>
  <c r="H9" i="2" s="1"/>
  <c r="Y10" i="2"/>
  <c r="H10" i="2" s="1"/>
  <c r="H11" i="2"/>
  <c r="Y12" i="2"/>
  <c r="H12" i="2" s="1"/>
  <c r="Y14" i="2"/>
  <c r="H14" i="2" s="1"/>
  <c r="Y15" i="2"/>
  <c r="H15" i="2" s="1"/>
  <c r="Y16" i="2"/>
  <c r="H16" i="2" s="1"/>
  <c r="Y17" i="2"/>
  <c r="H17" i="2" s="1"/>
  <c r="Y18" i="2"/>
  <c r="H18" i="2" s="1"/>
  <c r="Y19" i="2"/>
  <c r="H19" i="2" s="1"/>
  <c r="Y20" i="2"/>
  <c r="H20" i="2" s="1"/>
  <c r="Y21" i="2"/>
  <c r="H21" i="2" s="1"/>
  <c r="Y22" i="2"/>
  <c r="Y23" i="2"/>
  <c r="H23" i="2" s="1"/>
  <c r="Y24" i="2"/>
  <c r="H24" i="2" s="1"/>
  <c r="Y25" i="2"/>
  <c r="H25" i="2" s="1"/>
  <c r="Y26" i="2"/>
  <c r="H26" i="2" s="1"/>
  <c r="Y27" i="2"/>
  <c r="H27" i="2" s="1"/>
  <c r="Y28" i="2"/>
  <c r="H28" i="2" s="1"/>
  <c r="Y29" i="2"/>
  <c r="H29" i="2" s="1"/>
  <c r="Y30" i="2"/>
  <c r="H30" i="2" s="1"/>
  <c r="Y31" i="2"/>
  <c r="H31" i="2" s="1"/>
  <c r="Y32" i="2"/>
  <c r="H32" i="2" s="1"/>
  <c r="Y33" i="2"/>
  <c r="H33" i="2" s="1"/>
  <c r="Y34" i="2"/>
  <c r="H34" i="2" s="1"/>
  <c r="Y35" i="2"/>
  <c r="H35" i="2" s="1"/>
  <c r="Y36" i="2"/>
  <c r="H36" i="2" s="1"/>
  <c r="Y37" i="2"/>
  <c r="H37" i="2" s="1"/>
  <c r="Y38" i="2"/>
  <c r="H38" i="2" s="1"/>
  <c r="Y39" i="2"/>
  <c r="H39" i="2" s="1"/>
  <c r="H11" i="30"/>
  <c r="H13" i="30"/>
  <c r="Y49" i="30"/>
  <c r="Y6" i="30"/>
  <c r="H6" i="30" s="1"/>
  <c r="Y7" i="30"/>
  <c r="H7" i="30" s="1"/>
  <c r="Y8" i="30"/>
  <c r="H8" i="30" s="1"/>
  <c r="Y9" i="30"/>
  <c r="H9" i="30" s="1"/>
  <c r="Y10" i="30"/>
  <c r="H10" i="30" s="1"/>
  <c r="Y11" i="30"/>
  <c r="Y12" i="30"/>
  <c r="H12" i="30" s="1"/>
  <c r="Y13" i="30"/>
  <c r="Y14" i="30"/>
  <c r="H14" i="30" s="1"/>
  <c r="Y15" i="30"/>
  <c r="H15" i="30" s="1"/>
  <c r="Y16" i="30"/>
  <c r="H16" i="30" s="1"/>
  <c r="Y17" i="30"/>
  <c r="H17" i="30" s="1"/>
  <c r="Y18" i="30"/>
  <c r="H18" i="30" s="1"/>
  <c r="Y19" i="30"/>
  <c r="H19" i="30" s="1"/>
  <c r="Y20" i="30"/>
  <c r="H20" i="30" s="1"/>
  <c r="Y21" i="30"/>
  <c r="H21" i="30" s="1"/>
  <c r="Y22" i="30"/>
  <c r="Y23" i="30"/>
  <c r="H23" i="30" s="1"/>
  <c r="Y24" i="30"/>
  <c r="H24" i="30" s="1"/>
  <c r="Y25" i="30"/>
  <c r="H25" i="30" s="1"/>
  <c r="Y26" i="30"/>
  <c r="H26" i="30" s="1"/>
  <c r="Y27" i="30"/>
  <c r="H27" i="30" s="1"/>
  <c r="Y28" i="30"/>
  <c r="H28" i="30" s="1"/>
  <c r="Y29" i="30"/>
  <c r="H29" i="30" s="1"/>
  <c r="Y30" i="30"/>
  <c r="H30" i="30" s="1"/>
  <c r="Y31" i="30"/>
  <c r="H31" i="30" s="1"/>
  <c r="Y32" i="30"/>
  <c r="H32" i="30" s="1"/>
  <c r="Y33" i="30"/>
  <c r="H33" i="30" s="1"/>
  <c r="Y34" i="30"/>
  <c r="H34" i="30" s="1"/>
  <c r="Y35" i="30"/>
  <c r="H35" i="30" s="1"/>
  <c r="Y36" i="30"/>
  <c r="H36" i="30" s="1"/>
  <c r="Y37" i="30"/>
  <c r="H37" i="30" s="1"/>
  <c r="Y38" i="30"/>
  <c r="H38" i="30" s="1"/>
  <c r="Y39" i="30"/>
  <c r="H39" i="30" s="1"/>
  <c r="Y40" i="30"/>
  <c r="H40" i="30" s="1"/>
  <c r="Y41" i="30"/>
  <c r="H41" i="30" s="1"/>
  <c r="Y42" i="30"/>
  <c r="H42" i="30" s="1"/>
  <c r="Y43" i="30"/>
  <c r="H43" i="30" s="1"/>
  <c r="Y44" i="30"/>
  <c r="H44" i="30" s="1"/>
  <c r="Y45" i="30"/>
  <c r="H45" i="30" s="1"/>
  <c r="Y46" i="30"/>
  <c r="H46" i="30" s="1"/>
  <c r="Y47" i="30"/>
  <c r="H47" i="30" s="1"/>
  <c r="Y48" i="30"/>
  <c r="H48" i="30" s="1"/>
  <c r="Y5" i="30"/>
  <c r="H5" i="30" s="1"/>
  <c r="AO46" i="41" l="1" a="1"/>
  <c r="AO46" i="41" s="1"/>
  <c r="BE46" i="41" s="1"/>
  <c r="AN46" i="41" a="1"/>
  <c r="AN46" i="41" s="1"/>
  <c r="BD46" i="41" s="1"/>
  <c r="AM46" i="41" a="1"/>
  <c r="AM46" i="41" s="1"/>
  <c r="BC46" i="41" s="1"/>
  <c r="AL46" i="41" a="1"/>
  <c r="AL46" i="41" s="1"/>
  <c r="BB46" i="41" s="1"/>
  <c r="AK46" i="41" a="1"/>
  <c r="AK46" i="41" s="1"/>
  <c r="BA46" i="41" s="1"/>
  <c r="AJ46" i="41" a="1"/>
  <c r="AJ46" i="41" s="1"/>
  <c r="AZ46" i="41" s="1"/>
  <c r="AI46" i="41" a="1"/>
  <c r="AI46" i="41" s="1"/>
  <c r="AY46" i="41" s="1"/>
  <c r="AH46" i="41" a="1"/>
  <c r="AH46" i="41" s="1"/>
  <c r="AX46" i="41" s="1"/>
  <c r="AG46" i="41" a="1"/>
  <c r="AG46" i="41" s="1"/>
  <c r="AW46" i="41" s="1"/>
  <c r="AF46" i="41" a="1"/>
  <c r="AF46" i="41" s="1"/>
  <c r="AV46" i="41" s="1"/>
  <c r="AE46" i="41" a="1"/>
  <c r="AE46" i="41" s="1"/>
  <c r="AC46" i="41" a="1"/>
  <c r="AC46" i="41" s="1"/>
  <c r="AS46" i="41" s="1"/>
  <c r="AB46" i="41" a="1"/>
  <c r="AB46" i="41" s="1"/>
  <c r="AR46" i="41" s="1"/>
  <c r="Y46" i="41"/>
  <c r="AQ46" i="41" l="1"/>
  <c r="AU46" i="41"/>
  <c r="AT46" i="41" s="1"/>
  <c r="AD46" i="41"/>
  <c r="AA46" i="41"/>
  <c r="Z46" i="41" s="1"/>
  <c r="AP46" i="41" l="1"/>
  <c r="Y112" i="41" l="1"/>
  <c r="AB112" i="41" a="1"/>
  <c r="AB112" i="41" s="1"/>
  <c r="AR112" i="41" s="1"/>
  <c r="AC112" i="41" a="1"/>
  <c r="AC112" i="41" s="1"/>
  <c r="AS112" i="41" s="1"/>
  <c r="AE112" i="41" a="1"/>
  <c r="AE112" i="41" s="1"/>
  <c r="AF112" i="41" a="1"/>
  <c r="AF112" i="41" s="1"/>
  <c r="AV112" i="41" s="1"/>
  <c r="AG112" i="41" a="1"/>
  <c r="AG112" i="41" s="1"/>
  <c r="AW112" i="41" s="1"/>
  <c r="AH112" i="41" a="1"/>
  <c r="AH112" i="41" s="1"/>
  <c r="AX112" i="41" s="1"/>
  <c r="AI112" i="41" a="1"/>
  <c r="AI112" i="41" s="1"/>
  <c r="AY112" i="41" s="1"/>
  <c r="AJ112" i="41" a="1"/>
  <c r="AJ112" i="41" s="1"/>
  <c r="AZ112" i="41" s="1"/>
  <c r="AK112" i="41" a="1"/>
  <c r="AK112" i="41" s="1"/>
  <c r="BA112" i="41" s="1"/>
  <c r="AL112" i="41" a="1"/>
  <c r="AL112" i="41" s="1"/>
  <c r="BB112" i="41" s="1"/>
  <c r="AM112" i="41" a="1"/>
  <c r="AM112" i="41" s="1"/>
  <c r="BC112" i="41" s="1"/>
  <c r="AN112" i="41" a="1"/>
  <c r="AN112" i="41" s="1"/>
  <c r="BD112" i="41" s="1"/>
  <c r="AO112" i="41" a="1"/>
  <c r="AO112" i="41" s="1"/>
  <c r="BE112" i="41" s="1"/>
  <c r="AD112" i="41" l="1"/>
  <c r="AQ112" i="41"/>
  <c r="AA112" i="41"/>
  <c r="AU112" i="41"/>
  <c r="AT112" i="41" s="1"/>
  <c r="Z112" i="41" l="1"/>
  <c r="AP112" i="41"/>
  <c r="Y17" i="42"/>
  <c r="AB17" i="42" a="1"/>
  <c r="AB17" i="42" s="1"/>
  <c r="AR17" i="42" s="1"/>
  <c r="AC17" i="42" a="1"/>
  <c r="AC17" i="42" s="1"/>
  <c r="AE17" i="42" a="1"/>
  <c r="AE17" i="42" s="1"/>
  <c r="AF17" i="42" a="1"/>
  <c r="AF17" i="42" s="1"/>
  <c r="AV17" i="42" s="1"/>
  <c r="AG17" i="42" a="1"/>
  <c r="AG17" i="42" s="1"/>
  <c r="AW17" i="42" s="1"/>
  <c r="AH17" i="42" a="1"/>
  <c r="AH17" i="42" s="1"/>
  <c r="AX17" i="42" s="1"/>
  <c r="AI17" i="42" a="1"/>
  <c r="AI17" i="42" s="1"/>
  <c r="AY17" i="42" s="1"/>
  <c r="AJ17" i="42" a="1"/>
  <c r="AJ17" i="42" s="1"/>
  <c r="AZ17" i="42" s="1"/>
  <c r="AK17" i="42" a="1"/>
  <c r="AK17" i="42" s="1"/>
  <c r="BA17" i="42" s="1"/>
  <c r="AL17" i="42" a="1"/>
  <c r="AL17" i="42" s="1"/>
  <c r="BB17" i="42" s="1"/>
  <c r="AM17" i="42" a="1"/>
  <c r="AM17" i="42" s="1"/>
  <c r="BC17" i="42" s="1"/>
  <c r="AN17" i="42" a="1"/>
  <c r="AN17" i="42" s="1"/>
  <c r="BD17" i="42" s="1"/>
  <c r="AO17" i="42" a="1"/>
  <c r="AO17" i="42" s="1"/>
  <c r="BE17" i="42" s="1"/>
  <c r="Y18" i="42"/>
  <c r="AB18" i="42" a="1"/>
  <c r="AB18" i="42" s="1"/>
  <c r="AC18" i="42" a="1"/>
  <c r="AC18" i="42" s="1"/>
  <c r="AS18" i="42" s="1"/>
  <c r="AE18" i="42" a="1"/>
  <c r="AE18" i="42" s="1"/>
  <c r="AU18" i="42" s="1"/>
  <c r="AF18" i="42" a="1"/>
  <c r="AF18" i="42" s="1"/>
  <c r="AV18" i="42" s="1"/>
  <c r="AG18" i="42" a="1"/>
  <c r="AG18" i="42" s="1"/>
  <c r="AW18" i="42" s="1"/>
  <c r="AH18" i="42" a="1"/>
  <c r="AH18" i="42" s="1"/>
  <c r="AX18" i="42" s="1"/>
  <c r="AI18" i="42" a="1"/>
  <c r="AI18" i="42" s="1"/>
  <c r="AY18" i="42" s="1"/>
  <c r="AJ18" i="42" a="1"/>
  <c r="AJ18" i="42" s="1"/>
  <c r="AZ18" i="42" s="1"/>
  <c r="AK18" i="42" a="1"/>
  <c r="AK18" i="42" s="1"/>
  <c r="BA18" i="42" s="1"/>
  <c r="AL18" i="42" a="1"/>
  <c r="AL18" i="42" s="1"/>
  <c r="BB18" i="42" s="1"/>
  <c r="AM18" i="42" a="1"/>
  <c r="AM18" i="42" s="1"/>
  <c r="BC18" i="42" s="1"/>
  <c r="AN18" i="42" a="1"/>
  <c r="AN18" i="42" s="1"/>
  <c r="BD18" i="42" s="1"/>
  <c r="AO18" i="42" a="1"/>
  <c r="AO18" i="42" s="1"/>
  <c r="BE18" i="42" s="1"/>
  <c r="Y19" i="42"/>
  <c r="AB19" i="42" a="1"/>
  <c r="AB19" i="42" s="1"/>
  <c r="AR19" i="42" s="1"/>
  <c r="AC19" i="42" a="1"/>
  <c r="AC19" i="42" s="1"/>
  <c r="AS19" i="42" s="1"/>
  <c r="AE19" i="42" a="1"/>
  <c r="AE19" i="42" s="1"/>
  <c r="AF19" i="42" a="1"/>
  <c r="AF19" i="42" s="1"/>
  <c r="AV19" i="42" s="1"/>
  <c r="AG19" i="42" a="1"/>
  <c r="AG19" i="42" s="1"/>
  <c r="AW19" i="42" s="1"/>
  <c r="AH19" i="42" a="1"/>
  <c r="AH19" i="42" s="1"/>
  <c r="AX19" i="42" s="1"/>
  <c r="AI19" i="42" a="1"/>
  <c r="AI19" i="42" s="1"/>
  <c r="AY19" i="42" s="1"/>
  <c r="AJ19" i="42" a="1"/>
  <c r="AJ19" i="42" s="1"/>
  <c r="AZ19" i="42" s="1"/>
  <c r="AK19" i="42" a="1"/>
  <c r="AK19" i="42" s="1"/>
  <c r="BA19" i="42" s="1"/>
  <c r="AL19" i="42" a="1"/>
  <c r="AL19" i="42" s="1"/>
  <c r="BB19" i="42" s="1"/>
  <c r="AM19" i="42" a="1"/>
  <c r="AM19" i="42" s="1"/>
  <c r="BC19" i="42" s="1"/>
  <c r="AN19" i="42" a="1"/>
  <c r="AN19" i="42" s="1"/>
  <c r="BD19" i="42" s="1"/>
  <c r="AO19" i="42" a="1"/>
  <c r="AO19" i="42" s="1"/>
  <c r="BE19" i="42" s="1"/>
  <c r="Y20" i="42"/>
  <c r="AB20" i="42" a="1"/>
  <c r="AB20" i="42" s="1"/>
  <c r="AC20" i="42" a="1"/>
  <c r="AC20" i="42" s="1"/>
  <c r="AS20" i="42" s="1"/>
  <c r="AE20" i="42" a="1"/>
  <c r="AE20" i="42" s="1"/>
  <c r="AF20" i="42" a="1"/>
  <c r="AF20" i="42" s="1"/>
  <c r="AV20" i="42" s="1"/>
  <c r="AG20" i="42" a="1"/>
  <c r="AG20" i="42" s="1"/>
  <c r="AW20" i="42" s="1"/>
  <c r="AH20" i="42" a="1"/>
  <c r="AH20" i="42" s="1"/>
  <c r="AX20" i="42" s="1"/>
  <c r="AI20" i="42" a="1"/>
  <c r="AI20" i="42" s="1"/>
  <c r="AY20" i="42" s="1"/>
  <c r="AJ20" i="42" a="1"/>
  <c r="AJ20" i="42" s="1"/>
  <c r="AZ20" i="42" s="1"/>
  <c r="AK20" i="42" a="1"/>
  <c r="AK20" i="42" s="1"/>
  <c r="BA20" i="42" s="1"/>
  <c r="AL20" i="42" a="1"/>
  <c r="AL20" i="42" s="1"/>
  <c r="BB20" i="42" s="1"/>
  <c r="AM20" i="42" a="1"/>
  <c r="AM20" i="42" s="1"/>
  <c r="BC20" i="42" s="1"/>
  <c r="AN20" i="42" a="1"/>
  <c r="AN20" i="42" s="1"/>
  <c r="BD20" i="42" s="1"/>
  <c r="AO20" i="42" a="1"/>
  <c r="AO20" i="42" s="1"/>
  <c r="BE20" i="42" s="1"/>
  <c r="Y21" i="42"/>
  <c r="AB21" i="42" a="1"/>
  <c r="AB21" i="42" s="1"/>
  <c r="AC21" i="42" a="1"/>
  <c r="AC21" i="42" s="1"/>
  <c r="AS21" i="42" s="1"/>
  <c r="AE21" i="42" a="1"/>
  <c r="AE21" i="42" s="1"/>
  <c r="AF21" i="42" a="1"/>
  <c r="AF21" i="42" s="1"/>
  <c r="AV21" i="42" s="1"/>
  <c r="AG21" i="42" a="1"/>
  <c r="AG21" i="42" s="1"/>
  <c r="AW21" i="42" s="1"/>
  <c r="AH21" i="42" a="1"/>
  <c r="AH21" i="42" s="1"/>
  <c r="AX21" i="42" s="1"/>
  <c r="AI21" i="42" a="1"/>
  <c r="AI21" i="42" s="1"/>
  <c r="AY21" i="42" s="1"/>
  <c r="AJ21" i="42" a="1"/>
  <c r="AJ21" i="42" s="1"/>
  <c r="AZ21" i="42" s="1"/>
  <c r="AK21" i="42" a="1"/>
  <c r="AK21" i="42" s="1"/>
  <c r="BA21" i="42" s="1"/>
  <c r="AL21" i="42" a="1"/>
  <c r="AL21" i="42" s="1"/>
  <c r="BB21" i="42" s="1"/>
  <c r="AM21" i="42" a="1"/>
  <c r="AM21" i="42" s="1"/>
  <c r="BC21" i="42" s="1"/>
  <c r="AN21" i="42" a="1"/>
  <c r="AN21" i="42" s="1"/>
  <c r="BD21" i="42" s="1"/>
  <c r="AO21" i="42" a="1"/>
  <c r="AO21" i="42" s="1"/>
  <c r="BE21" i="42" s="1"/>
  <c r="Y22" i="42"/>
  <c r="AB22" i="42" a="1"/>
  <c r="AB22" i="42" s="1"/>
  <c r="AR22" i="42" s="1"/>
  <c r="AC22" i="42" a="1"/>
  <c r="AC22" i="42" s="1"/>
  <c r="AE22" i="42" a="1"/>
  <c r="AE22" i="42" s="1"/>
  <c r="AF22" i="42" a="1"/>
  <c r="AF22" i="42" s="1"/>
  <c r="AV22" i="42" s="1"/>
  <c r="AG22" i="42" a="1"/>
  <c r="AG22" i="42" s="1"/>
  <c r="AW22" i="42" s="1"/>
  <c r="AH22" i="42" a="1"/>
  <c r="AH22" i="42" s="1"/>
  <c r="AX22" i="42" s="1"/>
  <c r="AI22" i="42" a="1"/>
  <c r="AI22" i="42" s="1"/>
  <c r="AY22" i="42" s="1"/>
  <c r="AJ22" i="42" a="1"/>
  <c r="AJ22" i="42" s="1"/>
  <c r="AZ22" i="42" s="1"/>
  <c r="AK22" i="42" a="1"/>
  <c r="AK22" i="42" s="1"/>
  <c r="BA22" i="42" s="1"/>
  <c r="AL22" i="42" a="1"/>
  <c r="AL22" i="42" s="1"/>
  <c r="BB22" i="42" s="1"/>
  <c r="AM22" i="42" a="1"/>
  <c r="AM22" i="42" s="1"/>
  <c r="BC22" i="42" s="1"/>
  <c r="AN22" i="42" a="1"/>
  <c r="AN22" i="42" s="1"/>
  <c r="BD22" i="42" s="1"/>
  <c r="AO22" i="42" a="1"/>
  <c r="AO22" i="42" s="1"/>
  <c r="BE22" i="42" s="1"/>
  <c r="Y23" i="42"/>
  <c r="AB23" i="42" a="1"/>
  <c r="AB23" i="42" s="1"/>
  <c r="AR23" i="42" s="1"/>
  <c r="AC23" i="42" a="1"/>
  <c r="AC23" i="42" s="1"/>
  <c r="AS23" i="42" s="1"/>
  <c r="AE23" i="42" a="1"/>
  <c r="AE23" i="42" s="1"/>
  <c r="AU23" i="42" s="1"/>
  <c r="AF23" i="42" a="1"/>
  <c r="AF23" i="42" s="1"/>
  <c r="AV23" i="42" s="1"/>
  <c r="AG23" i="42" a="1"/>
  <c r="AG23" i="42" s="1"/>
  <c r="AW23" i="42" s="1"/>
  <c r="AH23" i="42" a="1"/>
  <c r="AH23" i="42" s="1"/>
  <c r="AX23" i="42" s="1"/>
  <c r="AI23" i="42" a="1"/>
  <c r="AI23" i="42" s="1"/>
  <c r="AY23" i="42" s="1"/>
  <c r="AJ23" i="42" a="1"/>
  <c r="AJ23" i="42" s="1"/>
  <c r="AZ23" i="42" s="1"/>
  <c r="AK23" i="42" a="1"/>
  <c r="AK23" i="42" s="1"/>
  <c r="BA23" i="42" s="1"/>
  <c r="AL23" i="42" a="1"/>
  <c r="AL23" i="42" s="1"/>
  <c r="BB23" i="42" s="1"/>
  <c r="AM23" i="42" a="1"/>
  <c r="AM23" i="42" s="1"/>
  <c r="BC23" i="42" s="1"/>
  <c r="AN23" i="42" a="1"/>
  <c r="AN23" i="42" s="1"/>
  <c r="BD23" i="42" s="1"/>
  <c r="AO23" i="42" a="1"/>
  <c r="AO23" i="42" s="1"/>
  <c r="BE23" i="42" s="1"/>
  <c r="Y24" i="42"/>
  <c r="AB24" i="42" a="1"/>
  <c r="AB24" i="42" s="1"/>
  <c r="AR24" i="42" s="1"/>
  <c r="AC24" i="42" a="1"/>
  <c r="AC24" i="42" s="1"/>
  <c r="AE24" i="42" a="1"/>
  <c r="AE24" i="42" s="1"/>
  <c r="AU24" i="42" s="1"/>
  <c r="AF24" i="42" a="1"/>
  <c r="AF24" i="42" s="1"/>
  <c r="AG24" i="42" a="1"/>
  <c r="AG24" i="42" s="1"/>
  <c r="AW24" i="42" s="1"/>
  <c r="AH24" i="42" a="1"/>
  <c r="AH24" i="42" s="1"/>
  <c r="AX24" i="42" s="1"/>
  <c r="AI24" i="42" a="1"/>
  <c r="AI24" i="42" s="1"/>
  <c r="AY24" i="42" s="1"/>
  <c r="AJ24" i="42" a="1"/>
  <c r="AJ24" i="42" s="1"/>
  <c r="AZ24" i="42" s="1"/>
  <c r="AK24" i="42" a="1"/>
  <c r="AK24" i="42" s="1"/>
  <c r="BA24" i="42" s="1"/>
  <c r="AL24" i="42" a="1"/>
  <c r="AL24" i="42" s="1"/>
  <c r="BB24" i="42" s="1"/>
  <c r="AM24" i="42" a="1"/>
  <c r="AM24" i="42" s="1"/>
  <c r="BC24" i="42" s="1"/>
  <c r="AN24" i="42" a="1"/>
  <c r="AN24" i="42" s="1"/>
  <c r="BD24" i="42" s="1"/>
  <c r="AO24" i="42" a="1"/>
  <c r="AO24" i="42" s="1"/>
  <c r="BE24" i="42" s="1"/>
  <c r="Y26" i="42"/>
  <c r="AB26" i="42" a="1"/>
  <c r="AB26" i="42" s="1"/>
  <c r="AR26" i="42" s="1"/>
  <c r="AC26" i="42" a="1"/>
  <c r="AC26" i="42" s="1"/>
  <c r="AS26" i="42" s="1"/>
  <c r="AE26" i="42" a="1"/>
  <c r="AE26" i="42" s="1"/>
  <c r="AF26" i="42" a="1"/>
  <c r="AF26" i="42" s="1"/>
  <c r="AV26" i="42" s="1"/>
  <c r="AG26" i="42" a="1"/>
  <c r="AG26" i="42" s="1"/>
  <c r="AW26" i="42" s="1"/>
  <c r="AH26" i="42" a="1"/>
  <c r="AH26" i="42" s="1"/>
  <c r="AX26" i="42" s="1"/>
  <c r="AI26" i="42" a="1"/>
  <c r="AI26" i="42" s="1"/>
  <c r="AY26" i="42" s="1"/>
  <c r="AJ26" i="42" a="1"/>
  <c r="AJ26" i="42" s="1"/>
  <c r="AZ26" i="42" s="1"/>
  <c r="AK26" i="42" a="1"/>
  <c r="AK26" i="42" s="1"/>
  <c r="BA26" i="42" s="1"/>
  <c r="AL26" i="42" a="1"/>
  <c r="AL26" i="42" s="1"/>
  <c r="BB26" i="42" s="1"/>
  <c r="AM26" i="42" a="1"/>
  <c r="AM26" i="42" s="1"/>
  <c r="BC26" i="42" s="1"/>
  <c r="AN26" i="42" a="1"/>
  <c r="AN26" i="42" s="1"/>
  <c r="BD26" i="42" s="1"/>
  <c r="AO26" i="42" a="1"/>
  <c r="AO26" i="42" s="1"/>
  <c r="BE26" i="42" s="1"/>
  <c r="Y27" i="42"/>
  <c r="AB27" i="42" a="1"/>
  <c r="AB27" i="42" s="1"/>
  <c r="AC27" i="42" a="1"/>
  <c r="AC27" i="42" s="1"/>
  <c r="AS27" i="42" s="1"/>
  <c r="AE27" i="42" a="1"/>
  <c r="AE27" i="42" s="1"/>
  <c r="AF27" i="42" a="1"/>
  <c r="AF27" i="42" s="1"/>
  <c r="AV27" i="42" s="1"/>
  <c r="AG27" i="42" a="1"/>
  <c r="AG27" i="42" s="1"/>
  <c r="AW27" i="42" s="1"/>
  <c r="AH27" i="42" a="1"/>
  <c r="AH27" i="42" s="1"/>
  <c r="AX27" i="42" s="1"/>
  <c r="AI27" i="42" a="1"/>
  <c r="AI27" i="42" s="1"/>
  <c r="AY27" i="42" s="1"/>
  <c r="AJ27" i="42" a="1"/>
  <c r="AJ27" i="42" s="1"/>
  <c r="AZ27" i="42" s="1"/>
  <c r="AK27" i="42" a="1"/>
  <c r="AK27" i="42" s="1"/>
  <c r="BA27" i="42" s="1"/>
  <c r="AL27" i="42" a="1"/>
  <c r="AL27" i="42" s="1"/>
  <c r="BB27" i="42" s="1"/>
  <c r="AM27" i="42" a="1"/>
  <c r="AM27" i="42" s="1"/>
  <c r="BC27" i="42" s="1"/>
  <c r="AN27" i="42" a="1"/>
  <c r="AN27" i="42" s="1"/>
  <c r="BD27" i="42" s="1"/>
  <c r="AO27" i="42" a="1"/>
  <c r="AO27" i="42" s="1"/>
  <c r="BE27" i="42" s="1"/>
  <c r="Y28" i="42"/>
  <c r="AB28" i="42" a="1"/>
  <c r="AB28" i="42" s="1"/>
  <c r="AC28" i="42" a="1"/>
  <c r="AC28" i="42" s="1"/>
  <c r="AS28" i="42" s="1"/>
  <c r="AE28" i="42" a="1"/>
  <c r="AE28" i="42" s="1"/>
  <c r="AU28" i="42" s="1"/>
  <c r="AF28" i="42" a="1"/>
  <c r="AF28" i="42" s="1"/>
  <c r="AV28" i="42" s="1"/>
  <c r="AG28" i="42" a="1"/>
  <c r="AG28" i="42" s="1"/>
  <c r="AW28" i="42" s="1"/>
  <c r="AH28" i="42" a="1"/>
  <c r="AH28" i="42" s="1"/>
  <c r="AX28" i="42" s="1"/>
  <c r="AI28" i="42" a="1"/>
  <c r="AI28" i="42" s="1"/>
  <c r="AY28" i="42" s="1"/>
  <c r="AJ28" i="42" a="1"/>
  <c r="AJ28" i="42" s="1"/>
  <c r="AZ28" i="42" s="1"/>
  <c r="AK28" i="42" a="1"/>
  <c r="AK28" i="42" s="1"/>
  <c r="BA28" i="42" s="1"/>
  <c r="AL28" i="42" a="1"/>
  <c r="AL28" i="42" s="1"/>
  <c r="BB28" i="42" s="1"/>
  <c r="AM28" i="42" a="1"/>
  <c r="AM28" i="42" s="1"/>
  <c r="BC28" i="42" s="1"/>
  <c r="AN28" i="42" a="1"/>
  <c r="AN28" i="42" s="1"/>
  <c r="BD28" i="42" s="1"/>
  <c r="AO28" i="42" a="1"/>
  <c r="AO28" i="42" s="1"/>
  <c r="BE28" i="42" s="1"/>
  <c r="AB29" i="42" a="1"/>
  <c r="AB29" i="42" s="1"/>
  <c r="AC29" i="42" a="1"/>
  <c r="AC29" i="42" s="1"/>
  <c r="AS29" i="42" s="1"/>
  <c r="AE29" i="42" a="1"/>
  <c r="AE29" i="42" s="1"/>
  <c r="AF29" i="42" a="1"/>
  <c r="AF29" i="42" s="1"/>
  <c r="AV29" i="42" s="1"/>
  <c r="AG29" i="42" a="1"/>
  <c r="AG29" i="42" s="1"/>
  <c r="AW29" i="42" s="1"/>
  <c r="AH29" i="42" a="1"/>
  <c r="AH29" i="42" s="1"/>
  <c r="AX29" i="42" s="1"/>
  <c r="AI29" i="42" a="1"/>
  <c r="AI29" i="42" s="1"/>
  <c r="AY29" i="42" s="1"/>
  <c r="AJ29" i="42" a="1"/>
  <c r="AJ29" i="42" s="1"/>
  <c r="AZ29" i="42" s="1"/>
  <c r="AK29" i="42" a="1"/>
  <c r="AK29" i="42" s="1"/>
  <c r="BA29" i="42" s="1"/>
  <c r="AL29" i="42" a="1"/>
  <c r="AL29" i="42" s="1"/>
  <c r="BB29" i="42" s="1"/>
  <c r="AM29" i="42" a="1"/>
  <c r="AM29" i="42" s="1"/>
  <c r="BC29" i="42" s="1"/>
  <c r="AN29" i="42" a="1"/>
  <c r="AN29" i="42" s="1"/>
  <c r="BD29" i="42" s="1"/>
  <c r="AO29" i="42" a="1"/>
  <c r="AO29" i="42" s="1"/>
  <c r="BE29" i="42" s="1"/>
  <c r="AB31" i="42" a="1"/>
  <c r="AB31" i="42" s="1"/>
  <c r="AR31" i="42" s="1"/>
  <c r="AC31" i="42" a="1"/>
  <c r="AC31" i="42" s="1"/>
  <c r="AS31" i="42" s="1"/>
  <c r="AE31" i="42" a="1"/>
  <c r="AE31" i="42" s="1"/>
  <c r="AF31" i="42" a="1"/>
  <c r="AF31" i="42" s="1"/>
  <c r="AV31" i="42" s="1"/>
  <c r="AG31" i="42" a="1"/>
  <c r="AG31" i="42" s="1"/>
  <c r="AW31" i="42" s="1"/>
  <c r="AH31" i="42" a="1"/>
  <c r="AH31" i="42" s="1"/>
  <c r="AX31" i="42" s="1"/>
  <c r="AI31" i="42" a="1"/>
  <c r="AI31" i="42" s="1"/>
  <c r="AY31" i="42" s="1"/>
  <c r="AJ31" i="42" a="1"/>
  <c r="AJ31" i="42" s="1"/>
  <c r="AZ31" i="42" s="1"/>
  <c r="AK31" i="42" a="1"/>
  <c r="AK31" i="42" s="1"/>
  <c r="BA31" i="42" s="1"/>
  <c r="AL31" i="42" a="1"/>
  <c r="AL31" i="42" s="1"/>
  <c r="BB31" i="42" s="1"/>
  <c r="AM31" i="42" a="1"/>
  <c r="AM31" i="42" s="1"/>
  <c r="BC31" i="42" s="1"/>
  <c r="AN31" i="42" a="1"/>
  <c r="AN31" i="42" s="1"/>
  <c r="BD31" i="42" s="1"/>
  <c r="AO31" i="42" a="1"/>
  <c r="AO31" i="42" s="1"/>
  <c r="BE31" i="42" s="1"/>
  <c r="AB32" i="42" a="1"/>
  <c r="AB32" i="42" s="1"/>
  <c r="AC32" i="42" a="1"/>
  <c r="AC32" i="42" s="1"/>
  <c r="AS32" i="42" s="1"/>
  <c r="AE32" i="42" a="1"/>
  <c r="AE32" i="42" s="1"/>
  <c r="AF32" i="42" a="1"/>
  <c r="AF32" i="42" s="1"/>
  <c r="AV32" i="42" s="1"/>
  <c r="AG32" i="42" a="1"/>
  <c r="AG32" i="42" s="1"/>
  <c r="AW32" i="42" s="1"/>
  <c r="AH32" i="42" a="1"/>
  <c r="AH32" i="42" s="1"/>
  <c r="AX32" i="42" s="1"/>
  <c r="AI32" i="42" a="1"/>
  <c r="AI32" i="42" s="1"/>
  <c r="AY32" i="42" s="1"/>
  <c r="AJ32" i="42" a="1"/>
  <c r="AJ32" i="42" s="1"/>
  <c r="AZ32" i="42" s="1"/>
  <c r="AK32" i="42" a="1"/>
  <c r="AK32" i="42" s="1"/>
  <c r="BA32" i="42" s="1"/>
  <c r="AL32" i="42" a="1"/>
  <c r="AL32" i="42" s="1"/>
  <c r="BB32" i="42" s="1"/>
  <c r="AM32" i="42" a="1"/>
  <c r="AM32" i="42" s="1"/>
  <c r="BC32" i="42" s="1"/>
  <c r="AN32" i="42" a="1"/>
  <c r="AN32" i="42" s="1"/>
  <c r="BD32" i="42" s="1"/>
  <c r="AO32" i="42" a="1"/>
  <c r="AO32" i="42" s="1"/>
  <c r="BE32" i="42" s="1"/>
  <c r="Y36" i="42"/>
  <c r="AB36" i="42" a="1"/>
  <c r="AB36" i="42" s="1"/>
  <c r="AC36" i="42" a="1"/>
  <c r="AC36" i="42" s="1"/>
  <c r="AE36" i="42" a="1"/>
  <c r="AE36" i="42" s="1"/>
  <c r="AU36" i="42" s="1"/>
  <c r="AF36" i="42" a="1"/>
  <c r="AF36" i="42" s="1"/>
  <c r="AG36" i="42" a="1"/>
  <c r="AG36" i="42" s="1"/>
  <c r="AW36" i="42" s="1"/>
  <c r="AH36" i="42" a="1"/>
  <c r="AH36" i="42" s="1"/>
  <c r="AI36" i="42" a="1"/>
  <c r="AI36" i="42" s="1"/>
  <c r="AY36" i="42" s="1"/>
  <c r="AJ36" i="42" a="1"/>
  <c r="AJ36" i="42" s="1"/>
  <c r="AK36" i="42" a="1"/>
  <c r="AK36" i="42" s="1"/>
  <c r="BA36" i="42" s="1"/>
  <c r="AL36" i="42" a="1"/>
  <c r="AL36" i="42" s="1"/>
  <c r="AM36" i="42" a="1"/>
  <c r="AM36" i="42" s="1"/>
  <c r="BC36" i="42" s="1"/>
  <c r="AN36" i="42" a="1"/>
  <c r="AN36" i="42" s="1"/>
  <c r="BD36" i="42" s="1"/>
  <c r="AO36" i="42" a="1"/>
  <c r="AO36" i="42" s="1"/>
  <c r="BE36" i="42" s="1"/>
  <c r="AB38" i="42" a="1"/>
  <c r="AB38" i="42" s="1"/>
  <c r="AR38" i="42" s="1"/>
  <c r="AC38" i="42" a="1"/>
  <c r="AC38" i="42" s="1"/>
  <c r="AE38" i="42" a="1"/>
  <c r="AE38" i="42" s="1"/>
  <c r="AU38" i="42" s="1"/>
  <c r="AF38" i="42" a="1"/>
  <c r="AF38" i="42" s="1"/>
  <c r="AG38" i="42" a="1"/>
  <c r="AG38" i="42" s="1"/>
  <c r="AH38" i="42" a="1"/>
  <c r="AH38" i="42" s="1"/>
  <c r="AX38" i="42" s="1"/>
  <c r="AI38" i="42" a="1"/>
  <c r="AI38" i="42" s="1"/>
  <c r="AY38" i="42" s="1"/>
  <c r="AJ38" i="42" a="1"/>
  <c r="AJ38" i="42" s="1"/>
  <c r="AZ38" i="42" s="1"/>
  <c r="AK38" i="42" a="1"/>
  <c r="AK38" i="42" s="1"/>
  <c r="BA38" i="42" s="1"/>
  <c r="AL38" i="42" a="1"/>
  <c r="AL38" i="42" s="1"/>
  <c r="AM38" i="42" a="1"/>
  <c r="AM38" i="42" s="1"/>
  <c r="AN38" i="42" a="1"/>
  <c r="AN38" i="42" s="1"/>
  <c r="BD38" i="42" s="1"/>
  <c r="AO38" i="42" a="1"/>
  <c r="AO38" i="42" s="1"/>
  <c r="Y39" i="42"/>
  <c r="AB39" i="42" a="1"/>
  <c r="AB39" i="42" s="1"/>
  <c r="AC39" i="42" a="1"/>
  <c r="AC39" i="42" s="1"/>
  <c r="AS39" i="42" s="1"/>
  <c r="AE39" i="42" a="1"/>
  <c r="AE39" i="42" s="1"/>
  <c r="AF39" i="42" a="1"/>
  <c r="AF39" i="42" s="1"/>
  <c r="AV39" i="42" s="1"/>
  <c r="AG39" i="42" a="1"/>
  <c r="AG39" i="42" s="1"/>
  <c r="AW39" i="42" s="1"/>
  <c r="AH39" i="42" a="1"/>
  <c r="AH39" i="42" s="1"/>
  <c r="AX39" i="42" s="1"/>
  <c r="AI39" i="42" a="1"/>
  <c r="AI39" i="42" s="1"/>
  <c r="AY39" i="42" s="1"/>
  <c r="AJ39" i="42" a="1"/>
  <c r="AJ39" i="42" s="1"/>
  <c r="AZ39" i="42" s="1"/>
  <c r="AK39" i="42" a="1"/>
  <c r="AK39" i="42" s="1"/>
  <c r="BA39" i="42" s="1"/>
  <c r="AL39" i="42" a="1"/>
  <c r="AL39" i="42" s="1"/>
  <c r="BB39" i="42" s="1"/>
  <c r="AM39" i="42" a="1"/>
  <c r="AM39" i="42" s="1"/>
  <c r="BC39" i="42" s="1"/>
  <c r="AN39" i="42" a="1"/>
  <c r="AN39" i="42" s="1"/>
  <c r="BD39" i="42" s="1"/>
  <c r="AO39" i="42" a="1"/>
  <c r="AO39" i="42" s="1"/>
  <c r="BE39" i="42" s="1"/>
  <c r="Y41" i="42"/>
  <c r="AB41" i="42" a="1"/>
  <c r="AB41" i="42" s="1"/>
  <c r="AC41" i="42" a="1"/>
  <c r="AC41" i="42" s="1"/>
  <c r="AS41" i="42" s="1"/>
  <c r="AE41" i="42" a="1"/>
  <c r="AE41" i="42" s="1"/>
  <c r="AU41" i="42" s="1"/>
  <c r="AF41" i="42" a="1"/>
  <c r="AF41" i="42" s="1"/>
  <c r="AG41" i="42" a="1"/>
  <c r="AG41" i="42" s="1"/>
  <c r="AW41" i="42" s="1"/>
  <c r="AH41" i="42" a="1"/>
  <c r="AH41" i="42" s="1"/>
  <c r="AX41" i="42" s="1"/>
  <c r="AI41" i="42" a="1"/>
  <c r="AI41" i="42" s="1"/>
  <c r="AY41" i="42" s="1"/>
  <c r="AJ41" i="42" a="1"/>
  <c r="AJ41" i="42" s="1"/>
  <c r="AK41" i="42" a="1"/>
  <c r="AK41" i="42" s="1"/>
  <c r="BA41" i="42" s="1"/>
  <c r="AL41" i="42" a="1"/>
  <c r="AL41" i="42" s="1"/>
  <c r="AM41" i="42" a="1"/>
  <c r="AM41" i="42" s="1"/>
  <c r="BC41" i="42" s="1"/>
  <c r="AN41" i="42" a="1"/>
  <c r="AN41" i="42" s="1"/>
  <c r="AO41" i="42" a="1"/>
  <c r="AO41" i="42" s="1"/>
  <c r="BE41" i="42" s="1"/>
  <c r="Y42" i="42"/>
  <c r="AB42" i="42" a="1"/>
  <c r="AB42" i="42" s="1"/>
  <c r="AC42" i="42" a="1"/>
  <c r="AC42" i="42" s="1"/>
  <c r="AS42" i="42" s="1"/>
  <c r="AE42" i="42" a="1"/>
  <c r="AE42" i="42" s="1"/>
  <c r="AF42" i="42" a="1"/>
  <c r="AF42" i="42" s="1"/>
  <c r="AV42" i="42" s="1"/>
  <c r="AG42" i="42" a="1"/>
  <c r="AG42" i="42" s="1"/>
  <c r="AW42" i="42" s="1"/>
  <c r="AH42" i="42" a="1"/>
  <c r="AH42" i="42" s="1"/>
  <c r="AX42" i="42" s="1"/>
  <c r="AI42" i="42" a="1"/>
  <c r="AI42" i="42" s="1"/>
  <c r="AY42" i="42" s="1"/>
  <c r="AJ42" i="42" a="1"/>
  <c r="AJ42" i="42" s="1"/>
  <c r="AZ42" i="42" s="1"/>
  <c r="AK42" i="42" a="1"/>
  <c r="AK42" i="42" s="1"/>
  <c r="BA42" i="42" s="1"/>
  <c r="AL42" i="42" a="1"/>
  <c r="AL42" i="42" s="1"/>
  <c r="BB42" i="42" s="1"/>
  <c r="AM42" i="42" a="1"/>
  <c r="AM42" i="42" s="1"/>
  <c r="BC42" i="42" s="1"/>
  <c r="AN42" i="42" a="1"/>
  <c r="AN42" i="42" s="1"/>
  <c r="BD42" i="42" s="1"/>
  <c r="AO42" i="42" a="1"/>
  <c r="AO42" i="42" s="1"/>
  <c r="Y43" i="42"/>
  <c r="AB43" i="42" a="1"/>
  <c r="AB43" i="42" s="1"/>
  <c r="AC43" i="42" a="1"/>
  <c r="AC43" i="42" s="1"/>
  <c r="AS43" i="42" s="1"/>
  <c r="AE43" i="42" a="1"/>
  <c r="AE43" i="42" s="1"/>
  <c r="AU43" i="42" s="1"/>
  <c r="AF43" i="42" a="1"/>
  <c r="AF43" i="42" s="1"/>
  <c r="AV43" i="42" s="1"/>
  <c r="AG43" i="42" a="1"/>
  <c r="AG43" i="42" s="1"/>
  <c r="AW43" i="42" s="1"/>
  <c r="AH43" i="42" a="1"/>
  <c r="AH43" i="42" s="1"/>
  <c r="AX43" i="42" s="1"/>
  <c r="AI43" i="42" a="1"/>
  <c r="AI43" i="42" s="1"/>
  <c r="AJ43" i="42" a="1"/>
  <c r="AJ43" i="42" s="1"/>
  <c r="AZ43" i="42" s="1"/>
  <c r="AK43" i="42" a="1"/>
  <c r="AK43" i="42" s="1"/>
  <c r="BA43" i="42" s="1"/>
  <c r="AL43" i="42" a="1"/>
  <c r="AL43" i="42" s="1"/>
  <c r="BB43" i="42" s="1"/>
  <c r="AM43" i="42" a="1"/>
  <c r="AM43" i="42" s="1"/>
  <c r="BC43" i="42" s="1"/>
  <c r="AN43" i="42" a="1"/>
  <c r="AN43" i="42" s="1"/>
  <c r="BD43" i="42" s="1"/>
  <c r="AO43" i="42" a="1"/>
  <c r="AO43" i="42" s="1"/>
  <c r="BE43" i="42" s="1"/>
  <c r="Y44" i="42"/>
  <c r="AB44" i="42" a="1"/>
  <c r="AB44" i="42" s="1"/>
  <c r="AR44" i="42" s="1"/>
  <c r="AC44" i="42" a="1"/>
  <c r="AC44" i="42" s="1"/>
  <c r="AS44" i="42" s="1"/>
  <c r="AE44" i="42" a="1"/>
  <c r="AE44" i="42" s="1"/>
  <c r="AF44" i="42" a="1"/>
  <c r="AF44" i="42" s="1"/>
  <c r="AV44" i="42" s="1"/>
  <c r="AG44" i="42" a="1"/>
  <c r="AG44" i="42" s="1"/>
  <c r="AW44" i="42" s="1"/>
  <c r="AH44" i="42" a="1"/>
  <c r="AH44" i="42" s="1"/>
  <c r="AX44" i="42" s="1"/>
  <c r="AI44" i="42" a="1"/>
  <c r="AI44" i="42" s="1"/>
  <c r="AY44" i="42" s="1"/>
  <c r="AJ44" i="42" a="1"/>
  <c r="AJ44" i="42" s="1"/>
  <c r="AZ44" i="42" s="1"/>
  <c r="AK44" i="42" a="1"/>
  <c r="AK44" i="42" s="1"/>
  <c r="BA44" i="42" s="1"/>
  <c r="AL44" i="42" a="1"/>
  <c r="AL44" i="42" s="1"/>
  <c r="BB44" i="42" s="1"/>
  <c r="AM44" i="42" a="1"/>
  <c r="AM44" i="42" s="1"/>
  <c r="BC44" i="42" s="1"/>
  <c r="AN44" i="42" a="1"/>
  <c r="AN44" i="42" s="1"/>
  <c r="BD44" i="42" s="1"/>
  <c r="AO44" i="42" a="1"/>
  <c r="AO44" i="42" s="1"/>
  <c r="BE44" i="42" s="1"/>
  <c r="Y45" i="42"/>
  <c r="AB45" i="42" a="1"/>
  <c r="AB45" i="42" s="1"/>
  <c r="AC45" i="42" a="1"/>
  <c r="AC45" i="42" s="1"/>
  <c r="AS45" i="42" s="1"/>
  <c r="AE45" i="42" a="1"/>
  <c r="AE45" i="42" s="1"/>
  <c r="AU45" i="42" s="1"/>
  <c r="AF45" i="42" a="1"/>
  <c r="AF45" i="42" s="1"/>
  <c r="AG45" i="42" a="1"/>
  <c r="AG45" i="42" s="1"/>
  <c r="AW45" i="42" s="1"/>
  <c r="AH45" i="42" a="1"/>
  <c r="AH45" i="42" s="1"/>
  <c r="AX45" i="42" s="1"/>
  <c r="AI45" i="42" a="1"/>
  <c r="AI45" i="42" s="1"/>
  <c r="AY45" i="42" s="1"/>
  <c r="AJ45" i="42" a="1"/>
  <c r="AJ45" i="42" s="1"/>
  <c r="AZ45" i="42" s="1"/>
  <c r="AK45" i="42" a="1"/>
  <c r="AK45" i="42" s="1"/>
  <c r="BA45" i="42" s="1"/>
  <c r="AL45" i="42" a="1"/>
  <c r="AL45" i="42" s="1"/>
  <c r="BB45" i="42" s="1"/>
  <c r="AM45" i="42" a="1"/>
  <c r="AM45" i="42" s="1"/>
  <c r="BC45" i="42" s="1"/>
  <c r="AN45" i="42" a="1"/>
  <c r="AN45" i="42" s="1"/>
  <c r="BD45" i="42" s="1"/>
  <c r="AO45" i="42" a="1"/>
  <c r="AO45" i="42" s="1"/>
  <c r="BE45" i="42" s="1"/>
  <c r="Y46" i="42"/>
  <c r="AB46" i="42" a="1"/>
  <c r="AB46" i="42" s="1"/>
  <c r="AC46" i="42" a="1"/>
  <c r="AC46" i="42" s="1"/>
  <c r="AS46" i="42" s="1"/>
  <c r="AE46" i="42" a="1"/>
  <c r="AE46" i="42" s="1"/>
  <c r="AF46" i="42" a="1"/>
  <c r="AF46" i="42" s="1"/>
  <c r="AV46" i="42" s="1"/>
  <c r="AG46" i="42" a="1"/>
  <c r="AG46" i="42" s="1"/>
  <c r="AW46" i="42" s="1"/>
  <c r="AH46" i="42" a="1"/>
  <c r="AH46" i="42" s="1"/>
  <c r="AX46" i="42" s="1"/>
  <c r="AI46" i="42" a="1"/>
  <c r="AI46" i="42" s="1"/>
  <c r="AY46" i="42" s="1"/>
  <c r="AJ46" i="42" a="1"/>
  <c r="AJ46" i="42" s="1"/>
  <c r="AZ46" i="42" s="1"/>
  <c r="AK46" i="42" a="1"/>
  <c r="AK46" i="42" s="1"/>
  <c r="BA46" i="42" s="1"/>
  <c r="AL46" i="42" a="1"/>
  <c r="AL46" i="42" s="1"/>
  <c r="BB46" i="42" s="1"/>
  <c r="AM46" i="42" a="1"/>
  <c r="AM46" i="42" s="1"/>
  <c r="BC46" i="42" s="1"/>
  <c r="AN46" i="42" a="1"/>
  <c r="AN46" i="42" s="1"/>
  <c r="BD46" i="42" s="1"/>
  <c r="AO46" i="42" a="1"/>
  <c r="AO46" i="42" s="1"/>
  <c r="BE46" i="42" s="1"/>
  <c r="AA39" i="42" l="1"/>
  <c r="AR39" i="42"/>
  <c r="AQ39" i="42" s="1"/>
  <c r="AA46" i="42"/>
  <c r="AQ26" i="42"/>
  <c r="AA32" i="42"/>
  <c r="AR20" i="42"/>
  <c r="AQ20" i="42" s="1"/>
  <c r="AA20" i="42"/>
  <c r="AA44" i="42"/>
  <c r="AQ19" i="42"/>
  <c r="AG40" i="42"/>
  <c r="AW40" i="42"/>
  <c r="AY43" i="42"/>
  <c r="AT43" i="42" s="1"/>
  <c r="AD43" i="42"/>
  <c r="AU46" i="42"/>
  <c r="AT46" i="42" s="1"/>
  <c r="AD46" i="42"/>
  <c r="BA40" i="42"/>
  <c r="AD45" i="42"/>
  <c r="AS40" i="42"/>
  <c r="AO40" i="42"/>
  <c r="AR46" i="42"/>
  <c r="AQ46" i="42" s="1"/>
  <c r="AC40" i="42"/>
  <c r="AR43" i="42"/>
  <c r="AQ43" i="42" s="1"/>
  <c r="AA43" i="42"/>
  <c r="AE40" i="42"/>
  <c r="AF40" i="42"/>
  <c r="AV41" i="42"/>
  <c r="AJ40" i="42"/>
  <c r="AZ41" i="42"/>
  <c r="AZ40" i="42" s="1"/>
  <c r="AD41" i="42"/>
  <c r="AL40" i="42"/>
  <c r="BB41" i="42"/>
  <c r="BB40" i="42" s="1"/>
  <c r="BE42" i="42"/>
  <c r="BE40" i="42" s="1"/>
  <c r="Y40" i="42"/>
  <c r="AK40" i="42"/>
  <c r="AD42" i="42"/>
  <c r="AU42" i="42"/>
  <c r="AA41" i="42"/>
  <c r="AB40" i="42"/>
  <c r="AR41" i="42"/>
  <c r="AV45" i="42"/>
  <c r="AT45" i="42" s="1"/>
  <c r="AD44" i="42"/>
  <c r="AU44" i="42"/>
  <c r="AT44" i="42" s="1"/>
  <c r="AN40" i="42"/>
  <c r="AX40" i="42"/>
  <c r="AR42" i="42"/>
  <c r="AQ42" i="42" s="1"/>
  <c r="AA42" i="42"/>
  <c r="AA45" i="42"/>
  <c r="AR45" i="42"/>
  <c r="AQ45" i="42" s="1"/>
  <c r="AI40" i="42"/>
  <c r="AM40" i="42"/>
  <c r="BC40" i="42"/>
  <c r="AQ44" i="42"/>
  <c r="AH40" i="42"/>
  <c r="AY37" i="42"/>
  <c r="AI37" i="42"/>
  <c r="AW38" i="42"/>
  <c r="AW37" i="42" s="1"/>
  <c r="AG37" i="42"/>
  <c r="AH37" i="42"/>
  <c r="AX37" i="42"/>
  <c r="AV38" i="42"/>
  <c r="AV37" i="42" s="1"/>
  <c r="AF37" i="42"/>
  <c r="AO37" i="42"/>
  <c r="BE38" i="42"/>
  <c r="BE37" i="42" s="1"/>
  <c r="AE37" i="42"/>
  <c r="BD41" i="42"/>
  <c r="BD40" i="42" s="1"/>
  <c r="BD37" i="42"/>
  <c r="AM37" i="42"/>
  <c r="BC38" i="42"/>
  <c r="BC37" i="42" s="1"/>
  <c r="AC37" i="42"/>
  <c r="AL37" i="42"/>
  <c r="BB38" i="42"/>
  <c r="BB37" i="42" s="1"/>
  <c r="AU39" i="42"/>
  <c r="AT39" i="42" s="1"/>
  <c r="AD39" i="42"/>
  <c r="BA37" i="42"/>
  <c r="Y37" i="42"/>
  <c r="AK37" i="42"/>
  <c r="AE35" i="42"/>
  <c r="AY35" i="42"/>
  <c r="AS38" i="42"/>
  <c r="AM35" i="42"/>
  <c r="AG35" i="42"/>
  <c r="AJ35" i="42"/>
  <c r="AS36" i="42"/>
  <c r="AC35" i="42"/>
  <c r="AJ37" i="42"/>
  <c r="AB37" i="42"/>
  <c r="AR36" i="42"/>
  <c r="AA36" i="42"/>
  <c r="AB35" i="42"/>
  <c r="AW35" i="42"/>
  <c r="AI35" i="42"/>
  <c r="AA38" i="42"/>
  <c r="AK35" i="42"/>
  <c r="BD35" i="42"/>
  <c r="AH35" i="42"/>
  <c r="AZ37" i="42"/>
  <c r="AN37" i="42"/>
  <c r="BA35" i="42"/>
  <c r="Y35" i="42"/>
  <c r="AO35" i="42"/>
  <c r="AL35" i="42"/>
  <c r="AF35" i="42"/>
  <c r="AD38" i="42"/>
  <c r="BC35" i="42"/>
  <c r="BE35" i="42"/>
  <c r="AD36" i="42"/>
  <c r="BB36" i="42"/>
  <c r="BB35" i="42" s="1"/>
  <c r="AN35" i="42"/>
  <c r="AD32" i="42"/>
  <c r="AU32" i="42"/>
  <c r="AT32" i="42" s="1"/>
  <c r="AZ36" i="42"/>
  <c r="AZ35" i="42" s="1"/>
  <c r="AX36" i="42"/>
  <c r="AX35" i="42" s="1"/>
  <c r="AV36" i="42"/>
  <c r="AU31" i="42"/>
  <c r="AT31" i="42" s="1"/>
  <c r="AD31" i="42"/>
  <c r="AQ31" i="42"/>
  <c r="AU26" i="42"/>
  <c r="AT26" i="42" s="1"/>
  <c r="AD26" i="42"/>
  <c r="AA28" i="42"/>
  <c r="AR28" i="42"/>
  <c r="AQ28" i="42" s="1"/>
  <c r="AA31" i="42"/>
  <c r="AR32" i="42"/>
  <c r="AQ32" i="42" s="1"/>
  <c r="AI25" i="42"/>
  <c r="AD29" i="42"/>
  <c r="AD27" i="42"/>
  <c r="AR29" i="42"/>
  <c r="AQ29" i="42" s="1"/>
  <c r="AA29" i="42"/>
  <c r="AT28" i="42"/>
  <c r="BE25" i="42"/>
  <c r="AD28" i="42"/>
  <c r="AR27" i="42"/>
  <c r="AQ27" i="42" s="1"/>
  <c r="AA27" i="42"/>
  <c r="AJ25" i="42"/>
  <c r="AC25" i="42"/>
  <c r="AT23" i="42"/>
  <c r="AB25" i="42"/>
  <c r="Y25" i="42"/>
  <c r="AO25" i="42"/>
  <c r="AU29" i="42"/>
  <c r="AT29" i="42" s="1"/>
  <c r="AN25" i="42"/>
  <c r="AD24" i="42"/>
  <c r="AV24" i="42"/>
  <c r="AT24" i="42" s="1"/>
  <c r="AA23" i="42"/>
  <c r="AU27" i="42"/>
  <c r="AT27" i="42" s="1"/>
  <c r="AA26" i="42"/>
  <c r="AM25" i="42"/>
  <c r="BC25" i="42"/>
  <c r="AS24" i="42"/>
  <c r="AQ24" i="42" s="1"/>
  <c r="AA24" i="42"/>
  <c r="AL25" i="42"/>
  <c r="BB25" i="42"/>
  <c r="AF25" i="42"/>
  <c r="AY25" i="42"/>
  <c r="AK25" i="42"/>
  <c r="BA25" i="42"/>
  <c r="AE25" i="42"/>
  <c r="AG25" i="42"/>
  <c r="AS22" i="42"/>
  <c r="AQ22" i="42" s="1"/>
  <c r="AA22" i="42"/>
  <c r="AH25" i="42"/>
  <c r="AQ23" i="42"/>
  <c r="AD22" i="42"/>
  <c r="AU22" i="42"/>
  <c r="AT22" i="42" s="1"/>
  <c r="AD19" i="42"/>
  <c r="AU19" i="42"/>
  <c r="AT19" i="42" s="1"/>
  <c r="BD25" i="42"/>
  <c r="AD21" i="42"/>
  <c r="AU21" i="42"/>
  <c r="AT21" i="42" s="1"/>
  <c r="AR21" i="42"/>
  <c r="AQ21" i="42" s="1"/>
  <c r="AA21" i="42"/>
  <c r="AZ25" i="42"/>
  <c r="AD23" i="42"/>
  <c r="AD20" i="42"/>
  <c r="AU20" i="42"/>
  <c r="AT20" i="42" s="1"/>
  <c r="AA19" i="42"/>
  <c r="BA16" i="42"/>
  <c r="AY16" i="42"/>
  <c r="AO16" i="42"/>
  <c r="AT18" i="42"/>
  <c r="AD17" i="42"/>
  <c r="AU17" i="42"/>
  <c r="AT17" i="42" s="1"/>
  <c r="AS17" i="42"/>
  <c r="AQ17" i="42" s="1"/>
  <c r="AA17" i="42"/>
  <c r="BD16" i="42"/>
  <c r="AN16" i="42"/>
  <c r="AD18" i="42"/>
  <c r="AA18" i="42"/>
  <c r="AR18" i="42"/>
  <c r="AQ18" i="42" s="1"/>
  <c r="BC16" i="42"/>
  <c r="AM16" i="42"/>
  <c r="BB16" i="42"/>
  <c r="AC16" i="42"/>
  <c r="AF16" i="42"/>
  <c r="AL16" i="42"/>
  <c r="AK16" i="42"/>
  <c r="AJ16" i="42"/>
  <c r="AZ16" i="42"/>
  <c r="AI16" i="42"/>
  <c r="AE16" i="42"/>
  <c r="Y16" i="42"/>
  <c r="AH16" i="42"/>
  <c r="BE16" i="42"/>
  <c r="AB16" i="42"/>
  <c r="AG16" i="42"/>
  <c r="AO189" i="41" a="1"/>
  <c r="AO189" i="41" s="1"/>
  <c r="BE189" i="41" s="1"/>
  <c r="AN189" i="41" a="1"/>
  <c r="AN189" i="41" s="1"/>
  <c r="BD189" i="41" s="1"/>
  <c r="AM189" i="41" a="1"/>
  <c r="AM189" i="41" s="1"/>
  <c r="BC189" i="41" s="1"/>
  <c r="AL189" i="41" a="1"/>
  <c r="AL189" i="41" s="1"/>
  <c r="BB189" i="41" s="1"/>
  <c r="AK189" i="41" a="1"/>
  <c r="AK189" i="41" s="1"/>
  <c r="BA189" i="41" s="1"/>
  <c r="AJ189" i="41" a="1"/>
  <c r="AJ189" i="41" s="1"/>
  <c r="AI189" i="41" a="1"/>
  <c r="AI189" i="41" s="1"/>
  <c r="AY189" i="41" s="1"/>
  <c r="AH189" i="41" a="1"/>
  <c r="AH189" i="41" s="1"/>
  <c r="AX189" i="41" s="1"/>
  <c r="AG189" i="41" a="1"/>
  <c r="AG189" i="41" s="1"/>
  <c r="AW189" i="41" s="1"/>
  <c r="AF189" i="41" a="1"/>
  <c r="AF189" i="41" s="1"/>
  <c r="AV189" i="41" s="1"/>
  <c r="AE189" i="41" a="1"/>
  <c r="AE189" i="41" s="1"/>
  <c r="AC189" i="41" a="1"/>
  <c r="AC189" i="41" s="1"/>
  <c r="AS189" i="41" s="1"/>
  <c r="AB189" i="41" a="1"/>
  <c r="AB189" i="41" s="1"/>
  <c r="Y189" i="41"/>
  <c r="AO188" i="41" a="1"/>
  <c r="AO188" i="41" s="1"/>
  <c r="BE188" i="41" s="1"/>
  <c r="AN188" i="41" a="1"/>
  <c r="AN188" i="41" s="1"/>
  <c r="AM188" i="41" a="1"/>
  <c r="AM188" i="41" s="1"/>
  <c r="AL188" i="41" a="1"/>
  <c r="AL188" i="41" s="1"/>
  <c r="AK188" i="41" a="1"/>
  <c r="AK188" i="41" s="1"/>
  <c r="AJ188" i="41" a="1"/>
  <c r="AJ188" i="41" s="1"/>
  <c r="AZ188" i="41" s="1"/>
  <c r="AI188" i="41" a="1"/>
  <c r="AI188" i="41" s="1"/>
  <c r="AY188" i="41" s="1"/>
  <c r="AH188" i="41" a="1"/>
  <c r="AH188" i="41" s="1"/>
  <c r="AG188" i="41" a="1"/>
  <c r="AG188" i="41" s="1"/>
  <c r="AF188" i="41" a="1"/>
  <c r="AF188" i="41" s="1"/>
  <c r="AE188" i="41" a="1"/>
  <c r="AE188" i="41" s="1"/>
  <c r="AC188" i="41" a="1"/>
  <c r="AC188" i="41" s="1"/>
  <c r="AS188" i="41" s="1"/>
  <c r="AB188" i="41" a="1"/>
  <c r="AB188" i="41" s="1"/>
  <c r="Y188" i="41"/>
  <c r="AO186" i="41" a="1"/>
  <c r="AO186" i="41" s="1"/>
  <c r="BE186" i="41" s="1"/>
  <c r="AN186" i="41" a="1"/>
  <c r="AN186" i="41" s="1"/>
  <c r="BD186" i="41" s="1"/>
  <c r="AM186" i="41" a="1"/>
  <c r="AM186" i="41" s="1"/>
  <c r="BC186" i="41" s="1"/>
  <c r="AL186" i="41" a="1"/>
  <c r="AL186" i="41" s="1"/>
  <c r="BB186" i="41" s="1"/>
  <c r="AK186" i="41" a="1"/>
  <c r="AK186" i="41" s="1"/>
  <c r="BA186" i="41" s="1"/>
  <c r="AJ186" i="41" a="1"/>
  <c r="AJ186" i="41" s="1"/>
  <c r="AZ186" i="41" s="1"/>
  <c r="AI186" i="41" a="1"/>
  <c r="AI186" i="41" s="1"/>
  <c r="AY186" i="41" s="1"/>
  <c r="AH186" i="41" a="1"/>
  <c r="AH186" i="41" s="1"/>
  <c r="AX186" i="41" s="1"/>
  <c r="AG186" i="41" a="1"/>
  <c r="AG186" i="41" s="1"/>
  <c r="AW186" i="41" s="1"/>
  <c r="AF186" i="41" a="1"/>
  <c r="AF186" i="41" s="1"/>
  <c r="AV186" i="41" s="1"/>
  <c r="AE186" i="41" a="1"/>
  <c r="AE186" i="41" s="1"/>
  <c r="AC186" i="41" a="1"/>
  <c r="AC186" i="41" s="1"/>
  <c r="AS186" i="41" s="1"/>
  <c r="AB186" i="41" a="1"/>
  <c r="AB186" i="41" s="1"/>
  <c r="Y186" i="41"/>
  <c r="AO185" i="41" a="1"/>
  <c r="AO185" i="41" s="1"/>
  <c r="BE185" i="41" s="1"/>
  <c r="AN185" i="41" a="1"/>
  <c r="AN185" i="41" s="1"/>
  <c r="BD185" i="41" s="1"/>
  <c r="AM185" i="41" a="1"/>
  <c r="AM185" i="41" s="1"/>
  <c r="BC185" i="41" s="1"/>
  <c r="AL185" i="41" a="1"/>
  <c r="AL185" i="41" s="1"/>
  <c r="BB185" i="41" s="1"/>
  <c r="AK185" i="41" a="1"/>
  <c r="AK185" i="41" s="1"/>
  <c r="BA185" i="41" s="1"/>
  <c r="AJ185" i="41" a="1"/>
  <c r="AJ185" i="41" s="1"/>
  <c r="AZ185" i="41" s="1"/>
  <c r="AI185" i="41" a="1"/>
  <c r="AI185" i="41" s="1"/>
  <c r="AY185" i="41" s="1"/>
  <c r="AH185" i="41" a="1"/>
  <c r="AH185" i="41" s="1"/>
  <c r="AX185" i="41" s="1"/>
  <c r="AG185" i="41" a="1"/>
  <c r="AG185" i="41" s="1"/>
  <c r="AW185" i="41" s="1"/>
  <c r="AF185" i="41" a="1"/>
  <c r="AF185" i="41" s="1"/>
  <c r="AV185" i="41" s="1"/>
  <c r="AE185" i="41" a="1"/>
  <c r="AE185" i="41" s="1"/>
  <c r="AC185" i="41" a="1"/>
  <c r="AC185" i="41" s="1"/>
  <c r="AS185" i="41" s="1"/>
  <c r="AB185" i="41" a="1"/>
  <c r="AB185" i="41" s="1"/>
  <c r="Y185" i="41"/>
  <c r="AO184" i="41" a="1"/>
  <c r="AO184" i="41" s="1"/>
  <c r="BE184" i="41" s="1"/>
  <c r="AN184" i="41" a="1"/>
  <c r="AN184" i="41" s="1"/>
  <c r="BD184" i="41" s="1"/>
  <c r="AM184" i="41" a="1"/>
  <c r="AM184" i="41" s="1"/>
  <c r="BC184" i="41" s="1"/>
  <c r="AL184" i="41" a="1"/>
  <c r="AL184" i="41" s="1"/>
  <c r="BB184" i="41" s="1"/>
  <c r="AK184" i="41" a="1"/>
  <c r="AK184" i="41" s="1"/>
  <c r="BA184" i="41" s="1"/>
  <c r="AJ184" i="41" a="1"/>
  <c r="AJ184" i="41" s="1"/>
  <c r="AZ184" i="41" s="1"/>
  <c r="AI184" i="41" a="1"/>
  <c r="AI184" i="41" s="1"/>
  <c r="AY184" i="41" s="1"/>
  <c r="AH184" i="41" a="1"/>
  <c r="AH184" i="41" s="1"/>
  <c r="AX184" i="41" s="1"/>
  <c r="AG184" i="41" a="1"/>
  <c r="AG184" i="41" s="1"/>
  <c r="AW184" i="41" s="1"/>
  <c r="AF184" i="41" a="1"/>
  <c r="AF184" i="41" s="1"/>
  <c r="AV184" i="41" s="1"/>
  <c r="AE184" i="41" a="1"/>
  <c r="AE184" i="41" s="1"/>
  <c r="AC184" i="41" a="1"/>
  <c r="AC184" i="41" s="1"/>
  <c r="AS184" i="41" s="1"/>
  <c r="AB184" i="41" a="1"/>
  <c r="AB184" i="41" s="1"/>
  <c r="Y184" i="41"/>
  <c r="AO183" i="41" a="1"/>
  <c r="AO183" i="41" s="1"/>
  <c r="BE183" i="41" s="1"/>
  <c r="AN183" i="41" a="1"/>
  <c r="AN183" i="41" s="1"/>
  <c r="BD183" i="41" s="1"/>
  <c r="AM183" i="41" a="1"/>
  <c r="AM183" i="41" s="1"/>
  <c r="BC183" i="41" s="1"/>
  <c r="AL183" i="41" a="1"/>
  <c r="AL183" i="41" s="1"/>
  <c r="BB183" i="41" s="1"/>
  <c r="AK183" i="41" a="1"/>
  <c r="AK183" i="41" s="1"/>
  <c r="BA183" i="41" s="1"/>
  <c r="AJ183" i="41" a="1"/>
  <c r="AJ183" i="41" s="1"/>
  <c r="AZ183" i="41" s="1"/>
  <c r="AI183" i="41" a="1"/>
  <c r="AI183" i="41" s="1"/>
  <c r="AH183" i="41" a="1"/>
  <c r="AH183" i="41" s="1"/>
  <c r="AX183" i="41" s="1"/>
  <c r="AG183" i="41" a="1"/>
  <c r="AG183" i="41" s="1"/>
  <c r="AW183" i="41" s="1"/>
  <c r="AF183" i="41" a="1"/>
  <c r="AF183" i="41" s="1"/>
  <c r="AV183" i="41" s="1"/>
  <c r="AE183" i="41" a="1"/>
  <c r="AE183" i="41" s="1"/>
  <c r="AU183" i="41" s="1"/>
  <c r="AC183" i="41" a="1"/>
  <c r="AC183" i="41" s="1"/>
  <c r="AS183" i="41" s="1"/>
  <c r="AB183" i="41" a="1"/>
  <c r="AB183" i="41" s="1"/>
  <c r="Y183" i="41"/>
  <c r="AO182" i="41" a="1"/>
  <c r="AO182" i="41" s="1"/>
  <c r="BE182" i="41" s="1"/>
  <c r="AN182" i="41" a="1"/>
  <c r="AN182" i="41" s="1"/>
  <c r="BD182" i="41" s="1"/>
  <c r="AM182" i="41" a="1"/>
  <c r="AM182" i="41" s="1"/>
  <c r="BC182" i="41" s="1"/>
  <c r="AL182" i="41" a="1"/>
  <c r="AL182" i="41" s="1"/>
  <c r="BB182" i="41" s="1"/>
  <c r="AK182" i="41" a="1"/>
  <c r="AK182" i="41" s="1"/>
  <c r="BA182" i="41" s="1"/>
  <c r="AJ182" i="41" a="1"/>
  <c r="AJ182" i="41" s="1"/>
  <c r="AZ182" i="41" s="1"/>
  <c r="AI182" i="41" a="1"/>
  <c r="AI182" i="41" s="1"/>
  <c r="AY182" i="41" s="1"/>
  <c r="AH182" i="41" a="1"/>
  <c r="AH182" i="41" s="1"/>
  <c r="AX182" i="41" s="1"/>
  <c r="AG182" i="41" a="1"/>
  <c r="AG182" i="41" s="1"/>
  <c r="AW182" i="41" s="1"/>
  <c r="AF182" i="41" a="1"/>
  <c r="AF182" i="41" s="1"/>
  <c r="AV182" i="41" s="1"/>
  <c r="AE182" i="41" a="1"/>
  <c r="AE182" i="41" s="1"/>
  <c r="AU182" i="41" s="1"/>
  <c r="AC182" i="41" a="1"/>
  <c r="AC182" i="41" s="1"/>
  <c r="AS182" i="41" s="1"/>
  <c r="AB182" i="41" a="1"/>
  <c r="AB182" i="41" s="1"/>
  <c r="Y182" i="41"/>
  <c r="AO181" i="41" a="1"/>
  <c r="AO181" i="41" s="1"/>
  <c r="BE181" i="41" s="1"/>
  <c r="AN181" i="41" a="1"/>
  <c r="AN181" i="41" s="1"/>
  <c r="BD181" i="41" s="1"/>
  <c r="AM181" i="41" a="1"/>
  <c r="AM181" i="41" s="1"/>
  <c r="BC181" i="41" s="1"/>
  <c r="AL181" i="41" a="1"/>
  <c r="AL181" i="41" s="1"/>
  <c r="BB181" i="41" s="1"/>
  <c r="AK181" i="41" a="1"/>
  <c r="AK181" i="41" s="1"/>
  <c r="BA181" i="41" s="1"/>
  <c r="AJ181" i="41" a="1"/>
  <c r="AJ181" i="41" s="1"/>
  <c r="AZ181" i="41" s="1"/>
  <c r="AI181" i="41" a="1"/>
  <c r="AI181" i="41" s="1"/>
  <c r="AY181" i="41" s="1"/>
  <c r="AH181" i="41" a="1"/>
  <c r="AH181" i="41" s="1"/>
  <c r="AX181" i="41" s="1"/>
  <c r="AG181" i="41" a="1"/>
  <c r="AG181" i="41" s="1"/>
  <c r="AW181" i="41" s="1"/>
  <c r="AF181" i="41" a="1"/>
  <c r="AF181" i="41" s="1"/>
  <c r="AV181" i="41" s="1"/>
  <c r="AE181" i="41" a="1"/>
  <c r="AE181" i="41" s="1"/>
  <c r="AC181" i="41" a="1"/>
  <c r="AC181" i="41" s="1"/>
  <c r="AS181" i="41" s="1"/>
  <c r="AB181" i="41" a="1"/>
  <c r="AB181" i="41" s="1"/>
  <c r="Y181" i="41"/>
  <c r="AO180" i="41" a="1"/>
  <c r="AO180" i="41" s="1"/>
  <c r="BE180" i="41" s="1"/>
  <c r="AN180" i="41" a="1"/>
  <c r="AN180" i="41" s="1"/>
  <c r="BD180" i="41" s="1"/>
  <c r="AM180" i="41" a="1"/>
  <c r="AM180" i="41" s="1"/>
  <c r="AL180" i="41" a="1"/>
  <c r="AL180" i="41" s="1"/>
  <c r="AK180" i="41" a="1"/>
  <c r="AK180" i="41" s="1"/>
  <c r="AJ180" i="41" a="1"/>
  <c r="AJ180" i="41" s="1"/>
  <c r="AI180" i="41" a="1"/>
  <c r="AI180" i="41" s="1"/>
  <c r="AY180" i="41" s="1"/>
  <c r="AH180" i="41" a="1"/>
  <c r="AH180" i="41" s="1"/>
  <c r="AG180" i="41" a="1"/>
  <c r="AG180" i="41" s="1"/>
  <c r="AW180" i="41" s="1"/>
  <c r="AF180" i="41" a="1"/>
  <c r="AF180" i="41" s="1"/>
  <c r="AV180" i="41" s="1"/>
  <c r="AE180" i="41" a="1"/>
  <c r="AE180" i="41" s="1"/>
  <c r="AC180" i="41" a="1"/>
  <c r="AC180" i="41" s="1"/>
  <c r="AS180" i="41" s="1"/>
  <c r="AB180" i="41" a="1"/>
  <c r="AB180" i="41" s="1"/>
  <c r="Y180" i="41"/>
  <c r="AO178" i="41" a="1"/>
  <c r="AO178" i="41" s="1"/>
  <c r="BE178" i="41" s="1"/>
  <c r="AN178" i="41" a="1"/>
  <c r="AN178" i="41" s="1"/>
  <c r="BD178" i="41" s="1"/>
  <c r="AM178" i="41" a="1"/>
  <c r="AM178" i="41" s="1"/>
  <c r="BC178" i="41" s="1"/>
  <c r="AL178" i="41" a="1"/>
  <c r="AL178" i="41" s="1"/>
  <c r="BB178" i="41" s="1"/>
  <c r="AK178" i="41" a="1"/>
  <c r="AK178" i="41" s="1"/>
  <c r="BA178" i="41" s="1"/>
  <c r="AJ178" i="41" a="1"/>
  <c r="AJ178" i="41" s="1"/>
  <c r="AZ178" i="41" s="1"/>
  <c r="AI178" i="41" a="1"/>
  <c r="AI178" i="41" s="1"/>
  <c r="AY178" i="41" s="1"/>
  <c r="AH178" i="41" a="1"/>
  <c r="AH178" i="41" s="1"/>
  <c r="AX178" i="41" s="1"/>
  <c r="AG178" i="41" a="1"/>
  <c r="AG178" i="41" s="1"/>
  <c r="AW178" i="41" s="1"/>
  <c r="AF178" i="41" a="1"/>
  <c r="AF178" i="41" s="1"/>
  <c r="AV178" i="41" s="1"/>
  <c r="AE178" i="41" a="1"/>
  <c r="AE178" i="41" s="1"/>
  <c r="AU178" i="41" s="1"/>
  <c r="AC178" i="41" a="1"/>
  <c r="AC178" i="41" s="1"/>
  <c r="AS178" i="41" s="1"/>
  <c r="AB178" i="41" a="1"/>
  <c r="AB178" i="41" s="1"/>
  <c r="Y178" i="41"/>
  <c r="AO177" i="41" a="1"/>
  <c r="AO177" i="41" s="1"/>
  <c r="BE177" i="41" s="1"/>
  <c r="AN177" i="41" a="1"/>
  <c r="AN177" i="41" s="1"/>
  <c r="BD177" i="41" s="1"/>
  <c r="AM177" i="41" a="1"/>
  <c r="AM177" i="41" s="1"/>
  <c r="BC177" i="41" s="1"/>
  <c r="AL177" i="41" a="1"/>
  <c r="AL177" i="41" s="1"/>
  <c r="BB177" i="41" s="1"/>
  <c r="AK177" i="41" a="1"/>
  <c r="AK177" i="41" s="1"/>
  <c r="BA177" i="41" s="1"/>
  <c r="AJ177" i="41" a="1"/>
  <c r="AJ177" i="41" s="1"/>
  <c r="AZ177" i="41" s="1"/>
  <c r="AI177" i="41" a="1"/>
  <c r="AI177" i="41" s="1"/>
  <c r="AY177" i="41" s="1"/>
  <c r="AH177" i="41" a="1"/>
  <c r="AH177" i="41" s="1"/>
  <c r="AX177" i="41" s="1"/>
  <c r="AG177" i="41" a="1"/>
  <c r="AG177" i="41" s="1"/>
  <c r="AW177" i="41" s="1"/>
  <c r="AF177" i="41" a="1"/>
  <c r="AF177" i="41" s="1"/>
  <c r="AV177" i="41" s="1"/>
  <c r="AE177" i="41" a="1"/>
  <c r="AE177" i="41" s="1"/>
  <c r="AC177" i="41" a="1"/>
  <c r="AC177" i="41" s="1"/>
  <c r="AS177" i="41" s="1"/>
  <c r="AB177" i="41" a="1"/>
  <c r="AB177" i="41" s="1"/>
  <c r="AR177" i="41" s="1"/>
  <c r="Y177" i="41"/>
  <c r="AO175" i="41" a="1"/>
  <c r="AO175" i="41" s="1"/>
  <c r="BE175" i="41" s="1"/>
  <c r="AN175" i="41" a="1"/>
  <c r="AN175" i="41" s="1"/>
  <c r="BD175" i="41" s="1"/>
  <c r="AM175" i="41" a="1"/>
  <c r="AM175" i="41" s="1"/>
  <c r="BC175" i="41" s="1"/>
  <c r="AL175" i="41" a="1"/>
  <c r="AL175" i="41" s="1"/>
  <c r="BB175" i="41" s="1"/>
  <c r="AK175" i="41" a="1"/>
  <c r="AK175" i="41" s="1"/>
  <c r="BA175" i="41" s="1"/>
  <c r="AJ175" i="41" a="1"/>
  <c r="AJ175" i="41" s="1"/>
  <c r="AZ175" i="41" s="1"/>
  <c r="AI175" i="41" a="1"/>
  <c r="AI175" i="41" s="1"/>
  <c r="AY175" i="41" s="1"/>
  <c r="AH175" i="41" a="1"/>
  <c r="AH175" i="41" s="1"/>
  <c r="AX175" i="41" s="1"/>
  <c r="AG175" i="41" a="1"/>
  <c r="AG175" i="41" s="1"/>
  <c r="AW175" i="41" s="1"/>
  <c r="AF175" i="41" a="1"/>
  <c r="AF175" i="41" s="1"/>
  <c r="AV175" i="41" s="1"/>
  <c r="AE175" i="41" a="1"/>
  <c r="AE175" i="41" s="1"/>
  <c r="AC175" i="41" a="1"/>
  <c r="AC175" i="41" s="1"/>
  <c r="AS175" i="41" s="1"/>
  <c r="AB175" i="41" a="1"/>
  <c r="AB175" i="41" s="1"/>
  <c r="AR175" i="41" s="1"/>
  <c r="Y175" i="41"/>
  <c r="AO174" i="41" a="1"/>
  <c r="AO174" i="41" s="1"/>
  <c r="BE174" i="41" s="1"/>
  <c r="AN174" i="41" a="1"/>
  <c r="AN174" i="41" s="1"/>
  <c r="BD174" i="41" s="1"/>
  <c r="AM174" i="41" a="1"/>
  <c r="AM174" i="41" s="1"/>
  <c r="BC174" i="41" s="1"/>
  <c r="AL174" i="41" a="1"/>
  <c r="AL174" i="41" s="1"/>
  <c r="BB174" i="41" s="1"/>
  <c r="AK174" i="41" a="1"/>
  <c r="AK174" i="41" s="1"/>
  <c r="BA174" i="41" s="1"/>
  <c r="AJ174" i="41" a="1"/>
  <c r="AJ174" i="41" s="1"/>
  <c r="AZ174" i="41" s="1"/>
  <c r="AI174" i="41" a="1"/>
  <c r="AI174" i="41" s="1"/>
  <c r="AY174" i="41" s="1"/>
  <c r="AH174" i="41" a="1"/>
  <c r="AH174" i="41" s="1"/>
  <c r="AX174" i="41" s="1"/>
  <c r="AG174" i="41" a="1"/>
  <c r="AG174" i="41" s="1"/>
  <c r="AW174" i="41" s="1"/>
  <c r="AF174" i="41" a="1"/>
  <c r="AF174" i="41" s="1"/>
  <c r="AE174" i="41" a="1"/>
  <c r="AE174" i="41" s="1"/>
  <c r="AU174" i="41" s="1"/>
  <c r="AC174" i="41" a="1"/>
  <c r="AC174" i="41" s="1"/>
  <c r="AS174" i="41" s="1"/>
  <c r="AB174" i="41" a="1"/>
  <c r="AB174" i="41" s="1"/>
  <c r="AR174" i="41" s="1"/>
  <c r="Y174" i="41"/>
  <c r="AO173" i="41" a="1"/>
  <c r="AO173" i="41" s="1"/>
  <c r="BE173" i="41" s="1"/>
  <c r="AN173" i="41" a="1"/>
  <c r="AN173" i="41" s="1"/>
  <c r="BD173" i="41" s="1"/>
  <c r="AM173" i="41" a="1"/>
  <c r="AM173" i="41" s="1"/>
  <c r="BC173" i="41" s="1"/>
  <c r="AL173" i="41" a="1"/>
  <c r="AL173" i="41" s="1"/>
  <c r="BB173" i="41" s="1"/>
  <c r="AK173" i="41" a="1"/>
  <c r="AK173" i="41" s="1"/>
  <c r="BA173" i="41" s="1"/>
  <c r="AJ173" i="41" a="1"/>
  <c r="AJ173" i="41" s="1"/>
  <c r="AZ173" i="41" s="1"/>
  <c r="AI173" i="41" a="1"/>
  <c r="AI173" i="41" s="1"/>
  <c r="AY173" i="41" s="1"/>
  <c r="AH173" i="41" a="1"/>
  <c r="AH173" i="41" s="1"/>
  <c r="AX173" i="41" s="1"/>
  <c r="AG173" i="41" a="1"/>
  <c r="AG173" i="41" s="1"/>
  <c r="AW173" i="41" s="1"/>
  <c r="AF173" i="41" a="1"/>
  <c r="AF173" i="41" s="1"/>
  <c r="AV173" i="41" s="1"/>
  <c r="AE173" i="41" a="1"/>
  <c r="AE173" i="41" s="1"/>
  <c r="AU173" i="41" s="1"/>
  <c r="AC173" i="41" a="1"/>
  <c r="AC173" i="41" s="1"/>
  <c r="AS173" i="41" s="1"/>
  <c r="AB173" i="41" a="1"/>
  <c r="AB173" i="41" s="1"/>
  <c r="Y173" i="41"/>
  <c r="AO172" i="41" a="1"/>
  <c r="AO172" i="41" s="1"/>
  <c r="BE172" i="41" s="1"/>
  <c r="AN172" i="41" a="1"/>
  <c r="AN172" i="41" s="1"/>
  <c r="BD172" i="41" s="1"/>
  <c r="AM172" i="41" a="1"/>
  <c r="AM172" i="41" s="1"/>
  <c r="BC172" i="41" s="1"/>
  <c r="AL172" i="41" a="1"/>
  <c r="AL172" i="41" s="1"/>
  <c r="BB172" i="41" s="1"/>
  <c r="AK172" i="41" a="1"/>
  <c r="AK172" i="41" s="1"/>
  <c r="BA172" i="41" s="1"/>
  <c r="AJ172" i="41" a="1"/>
  <c r="AJ172" i="41" s="1"/>
  <c r="AZ172" i="41" s="1"/>
  <c r="AI172" i="41" a="1"/>
  <c r="AI172" i="41" s="1"/>
  <c r="AY172" i="41" s="1"/>
  <c r="AH172" i="41" a="1"/>
  <c r="AH172" i="41" s="1"/>
  <c r="AX172" i="41" s="1"/>
  <c r="AG172" i="41" a="1"/>
  <c r="AG172" i="41" s="1"/>
  <c r="AW172" i="41" s="1"/>
  <c r="AF172" i="41" a="1"/>
  <c r="AF172" i="41" s="1"/>
  <c r="AV172" i="41" s="1"/>
  <c r="AE172" i="41" a="1"/>
  <c r="AE172" i="41" s="1"/>
  <c r="AC172" i="41" a="1"/>
  <c r="AC172" i="41" s="1"/>
  <c r="AS172" i="41" s="1"/>
  <c r="AB172" i="41" a="1"/>
  <c r="AB172" i="41" s="1"/>
  <c r="Y172" i="41"/>
  <c r="AO171" i="41" a="1"/>
  <c r="AO171" i="41" s="1"/>
  <c r="BE171" i="41" s="1"/>
  <c r="AN171" i="41" a="1"/>
  <c r="AN171" i="41" s="1"/>
  <c r="BD171" i="41" s="1"/>
  <c r="AM171" i="41" a="1"/>
  <c r="AM171" i="41" s="1"/>
  <c r="BC171" i="41" s="1"/>
  <c r="AL171" i="41" a="1"/>
  <c r="AL171" i="41" s="1"/>
  <c r="BB171" i="41" s="1"/>
  <c r="AK171" i="41" a="1"/>
  <c r="AK171" i="41" s="1"/>
  <c r="BA171" i="41" s="1"/>
  <c r="AJ171" i="41" a="1"/>
  <c r="AJ171" i="41" s="1"/>
  <c r="AZ171" i="41" s="1"/>
  <c r="AI171" i="41" a="1"/>
  <c r="AI171" i="41" s="1"/>
  <c r="AY171" i="41" s="1"/>
  <c r="AH171" i="41" a="1"/>
  <c r="AH171" i="41" s="1"/>
  <c r="AX171" i="41" s="1"/>
  <c r="AG171" i="41" a="1"/>
  <c r="AG171" i="41" s="1"/>
  <c r="AW171" i="41" s="1"/>
  <c r="AF171" i="41" a="1"/>
  <c r="AF171" i="41" s="1"/>
  <c r="AV171" i="41" s="1"/>
  <c r="AE171" i="41" a="1"/>
  <c r="AE171" i="41" s="1"/>
  <c r="AC171" i="41" a="1"/>
  <c r="AC171" i="41" s="1"/>
  <c r="AB171" i="41" a="1"/>
  <c r="AB171" i="41" s="1"/>
  <c r="AR171" i="41" s="1"/>
  <c r="Y171" i="41"/>
  <c r="AO170" i="41" a="1"/>
  <c r="AO170" i="41" s="1"/>
  <c r="BE170" i="41" s="1"/>
  <c r="AN170" i="41" a="1"/>
  <c r="AN170" i="41" s="1"/>
  <c r="BD170" i="41" s="1"/>
  <c r="AM170" i="41" a="1"/>
  <c r="AM170" i="41" s="1"/>
  <c r="BC170" i="41" s="1"/>
  <c r="AL170" i="41" a="1"/>
  <c r="AL170" i="41" s="1"/>
  <c r="BB170" i="41" s="1"/>
  <c r="AK170" i="41" a="1"/>
  <c r="AK170" i="41" s="1"/>
  <c r="BA170" i="41" s="1"/>
  <c r="AJ170" i="41" a="1"/>
  <c r="AJ170" i="41" s="1"/>
  <c r="AZ170" i="41" s="1"/>
  <c r="AI170" i="41" a="1"/>
  <c r="AI170" i="41" s="1"/>
  <c r="AY170" i="41" s="1"/>
  <c r="AH170" i="41" a="1"/>
  <c r="AH170" i="41" s="1"/>
  <c r="AX170" i="41" s="1"/>
  <c r="AG170" i="41" a="1"/>
  <c r="AG170" i="41" s="1"/>
  <c r="AF170" i="41" a="1"/>
  <c r="AF170" i="41" s="1"/>
  <c r="AV170" i="41" s="1"/>
  <c r="AE170" i="41" a="1"/>
  <c r="AE170" i="41" s="1"/>
  <c r="AC170" i="41" a="1"/>
  <c r="AC170" i="41" s="1"/>
  <c r="AS170" i="41" s="1"/>
  <c r="AB170" i="41" a="1"/>
  <c r="AB170" i="41" s="1"/>
  <c r="Y170" i="41"/>
  <c r="AO169" i="41" a="1"/>
  <c r="AO169" i="41" s="1"/>
  <c r="BE169" i="41" s="1"/>
  <c r="AN169" i="41" a="1"/>
  <c r="AN169" i="41" s="1"/>
  <c r="BD169" i="41" s="1"/>
  <c r="AM169" i="41" a="1"/>
  <c r="AM169" i="41" s="1"/>
  <c r="BC169" i="41" s="1"/>
  <c r="AL169" i="41" a="1"/>
  <c r="AL169" i="41" s="1"/>
  <c r="BB169" i="41" s="1"/>
  <c r="AK169" i="41" a="1"/>
  <c r="AK169" i="41" s="1"/>
  <c r="BA169" i="41" s="1"/>
  <c r="AJ169" i="41" a="1"/>
  <c r="AJ169" i="41" s="1"/>
  <c r="AZ169" i="41" s="1"/>
  <c r="AI169" i="41" a="1"/>
  <c r="AI169" i="41" s="1"/>
  <c r="AY169" i="41" s="1"/>
  <c r="AH169" i="41" a="1"/>
  <c r="AH169" i="41" s="1"/>
  <c r="AX169" i="41" s="1"/>
  <c r="AG169" i="41" a="1"/>
  <c r="AG169" i="41" s="1"/>
  <c r="AW169" i="41" s="1"/>
  <c r="AF169" i="41" a="1"/>
  <c r="AF169" i="41" s="1"/>
  <c r="AV169" i="41" s="1"/>
  <c r="AE169" i="41" a="1"/>
  <c r="AE169" i="41" s="1"/>
  <c r="AU169" i="41" s="1"/>
  <c r="AC169" i="41" a="1"/>
  <c r="AC169" i="41" s="1"/>
  <c r="AS169" i="41" s="1"/>
  <c r="AB169" i="41" a="1"/>
  <c r="AB169" i="41" s="1"/>
  <c r="AR169" i="41" s="1"/>
  <c r="Y169" i="41"/>
  <c r="AO168" i="41" a="1"/>
  <c r="AO168" i="41" s="1"/>
  <c r="AN168" i="41" a="1"/>
  <c r="AN168" i="41" s="1"/>
  <c r="AM168" i="41" a="1"/>
  <c r="AM168" i="41" s="1"/>
  <c r="AL168" i="41" a="1"/>
  <c r="AL168" i="41" s="1"/>
  <c r="AK168" i="41" a="1"/>
  <c r="AK168" i="41" s="1"/>
  <c r="AJ168" i="41" a="1"/>
  <c r="AJ168" i="41" s="1"/>
  <c r="AZ168" i="41" s="1"/>
  <c r="AI168" i="41" a="1"/>
  <c r="AI168" i="41" s="1"/>
  <c r="AH168" i="41" a="1"/>
  <c r="AH168" i="41" s="1"/>
  <c r="AX168" i="41" s="1"/>
  <c r="AG168" i="41" a="1"/>
  <c r="AG168" i="41" s="1"/>
  <c r="AW168" i="41" s="1"/>
  <c r="AF168" i="41" a="1"/>
  <c r="AF168" i="41" s="1"/>
  <c r="AV168" i="41" s="1"/>
  <c r="AE168" i="41" a="1"/>
  <c r="AE168" i="41" s="1"/>
  <c r="AU168" i="41" s="1"/>
  <c r="AC168" i="41" a="1"/>
  <c r="AC168" i="41" s="1"/>
  <c r="AB168" i="41" a="1"/>
  <c r="AB168" i="41" s="1"/>
  <c r="Y168" i="41"/>
  <c r="AO166" i="41" a="1"/>
  <c r="AO166" i="41" s="1"/>
  <c r="BE166" i="41" s="1"/>
  <c r="AN166" i="41" a="1"/>
  <c r="AN166" i="41" s="1"/>
  <c r="BD166" i="41" s="1"/>
  <c r="AM166" i="41" a="1"/>
  <c r="AM166" i="41" s="1"/>
  <c r="BC166" i="41" s="1"/>
  <c r="AL166" i="41" a="1"/>
  <c r="AL166" i="41" s="1"/>
  <c r="BB166" i="41" s="1"/>
  <c r="AK166" i="41" a="1"/>
  <c r="AK166" i="41" s="1"/>
  <c r="BA166" i="41" s="1"/>
  <c r="AJ166" i="41" a="1"/>
  <c r="AJ166" i="41" s="1"/>
  <c r="AZ166" i="41" s="1"/>
  <c r="AI166" i="41" a="1"/>
  <c r="AI166" i="41" s="1"/>
  <c r="AY166" i="41" s="1"/>
  <c r="AH166" i="41" a="1"/>
  <c r="AH166" i="41" s="1"/>
  <c r="AX166" i="41" s="1"/>
  <c r="AG166" i="41" a="1"/>
  <c r="AG166" i="41" s="1"/>
  <c r="AF166" i="41" a="1"/>
  <c r="AF166" i="41" s="1"/>
  <c r="AV166" i="41" s="1"/>
  <c r="AE166" i="41" a="1"/>
  <c r="AE166" i="41" s="1"/>
  <c r="AU166" i="41" s="1"/>
  <c r="AC166" i="41" a="1"/>
  <c r="AC166" i="41" s="1"/>
  <c r="AS166" i="41" s="1"/>
  <c r="AB166" i="41" a="1"/>
  <c r="AB166" i="41" s="1"/>
  <c r="AR166" i="41" s="1"/>
  <c r="Y166" i="41"/>
  <c r="AO165" i="41" a="1"/>
  <c r="AO165" i="41" s="1"/>
  <c r="BE165" i="41" s="1"/>
  <c r="AN165" i="41" a="1"/>
  <c r="AN165" i="41" s="1"/>
  <c r="BD165" i="41" s="1"/>
  <c r="AM165" i="41" a="1"/>
  <c r="AM165" i="41" s="1"/>
  <c r="BC165" i="41" s="1"/>
  <c r="AL165" i="41" a="1"/>
  <c r="AL165" i="41" s="1"/>
  <c r="BB165" i="41" s="1"/>
  <c r="AK165" i="41" a="1"/>
  <c r="AK165" i="41" s="1"/>
  <c r="BA165" i="41" s="1"/>
  <c r="AJ165" i="41" a="1"/>
  <c r="AJ165" i="41" s="1"/>
  <c r="AZ165" i="41" s="1"/>
  <c r="AI165" i="41" a="1"/>
  <c r="AI165" i="41" s="1"/>
  <c r="AY165" i="41" s="1"/>
  <c r="AH165" i="41" a="1"/>
  <c r="AH165" i="41" s="1"/>
  <c r="AX165" i="41" s="1"/>
  <c r="AG165" i="41" a="1"/>
  <c r="AG165" i="41" s="1"/>
  <c r="AW165" i="41" s="1"/>
  <c r="AF165" i="41" a="1"/>
  <c r="AF165" i="41" s="1"/>
  <c r="AV165" i="41" s="1"/>
  <c r="AE165" i="41" a="1"/>
  <c r="AE165" i="41" s="1"/>
  <c r="AC165" i="41" a="1"/>
  <c r="AC165" i="41" s="1"/>
  <c r="AS165" i="41" s="1"/>
  <c r="AB165" i="41" a="1"/>
  <c r="AB165" i="41" s="1"/>
  <c r="AR165" i="41" s="1"/>
  <c r="Y165" i="41"/>
  <c r="AO163" i="41" a="1"/>
  <c r="AO163" i="41" s="1"/>
  <c r="BE163" i="41" s="1"/>
  <c r="AN163" i="41" a="1"/>
  <c r="AN163" i="41" s="1"/>
  <c r="BD163" i="41" s="1"/>
  <c r="AM163" i="41" a="1"/>
  <c r="AM163" i="41" s="1"/>
  <c r="BC163" i="41" s="1"/>
  <c r="AL163" i="41" a="1"/>
  <c r="AL163" i="41" s="1"/>
  <c r="BB163" i="41" s="1"/>
  <c r="AK163" i="41" a="1"/>
  <c r="AK163" i="41" s="1"/>
  <c r="BA163" i="41" s="1"/>
  <c r="AJ163" i="41" a="1"/>
  <c r="AJ163" i="41" s="1"/>
  <c r="AZ163" i="41" s="1"/>
  <c r="AI163" i="41" a="1"/>
  <c r="AI163" i="41" s="1"/>
  <c r="AY163" i="41" s="1"/>
  <c r="AH163" i="41" a="1"/>
  <c r="AH163" i="41" s="1"/>
  <c r="AX163" i="41" s="1"/>
  <c r="AG163" i="41" a="1"/>
  <c r="AG163" i="41" s="1"/>
  <c r="AW163" i="41" s="1"/>
  <c r="AF163" i="41" a="1"/>
  <c r="AF163" i="41" s="1"/>
  <c r="AV163" i="41" s="1"/>
  <c r="AE163" i="41" a="1"/>
  <c r="AE163" i="41" s="1"/>
  <c r="AU163" i="41" s="1"/>
  <c r="AC163" i="41" a="1"/>
  <c r="AC163" i="41" s="1"/>
  <c r="AS163" i="41" s="1"/>
  <c r="AB163" i="41" a="1"/>
  <c r="AB163" i="41" s="1"/>
  <c r="Y163" i="41"/>
  <c r="AO162" i="41" a="1"/>
  <c r="AO162" i="41" s="1"/>
  <c r="BE162" i="41" s="1"/>
  <c r="AN162" i="41" a="1"/>
  <c r="AN162" i="41" s="1"/>
  <c r="BD162" i="41" s="1"/>
  <c r="AM162" i="41" a="1"/>
  <c r="AM162" i="41" s="1"/>
  <c r="BC162" i="41" s="1"/>
  <c r="AL162" i="41" a="1"/>
  <c r="AL162" i="41" s="1"/>
  <c r="BB162" i="41" s="1"/>
  <c r="AK162" i="41" a="1"/>
  <c r="AK162" i="41" s="1"/>
  <c r="BA162" i="41" s="1"/>
  <c r="AJ162" i="41" a="1"/>
  <c r="AJ162" i="41" s="1"/>
  <c r="AZ162" i="41" s="1"/>
  <c r="AI162" i="41" a="1"/>
  <c r="AI162" i="41" s="1"/>
  <c r="AY162" i="41" s="1"/>
  <c r="AH162" i="41" a="1"/>
  <c r="AH162" i="41" s="1"/>
  <c r="AX162" i="41" s="1"/>
  <c r="AG162" i="41" a="1"/>
  <c r="AG162" i="41" s="1"/>
  <c r="AW162" i="41" s="1"/>
  <c r="AF162" i="41" a="1"/>
  <c r="AF162" i="41" s="1"/>
  <c r="AV162" i="41" s="1"/>
  <c r="AE162" i="41" a="1"/>
  <c r="AE162" i="41" s="1"/>
  <c r="AC162" i="41" a="1"/>
  <c r="AC162" i="41" s="1"/>
  <c r="AS162" i="41" s="1"/>
  <c r="AB162" i="41" a="1"/>
  <c r="AB162" i="41" s="1"/>
  <c r="Y162" i="41"/>
  <c r="AO161" i="41" a="1"/>
  <c r="AO161" i="41" s="1"/>
  <c r="BE161" i="41" s="1"/>
  <c r="AN161" i="41" a="1"/>
  <c r="AN161" i="41" s="1"/>
  <c r="BD161" i="41" s="1"/>
  <c r="AM161" i="41" a="1"/>
  <c r="AM161" i="41" s="1"/>
  <c r="BC161" i="41" s="1"/>
  <c r="AL161" i="41" a="1"/>
  <c r="AL161" i="41" s="1"/>
  <c r="BB161" i="41" s="1"/>
  <c r="AK161" i="41" a="1"/>
  <c r="AK161" i="41" s="1"/>
  <c r="BA161" i="41" s="1"/>
  <c r="AJ161" i="41" a="1"/>
  <c r="AJ161" i="41" s="1"/>
  <c r="AZ161" i="41" s="1"/>
  <c r="AI161" i="41" a="1"/>
  <c r="AI161" i="41" s="1"/>
  <c r="AY161" i="41" s="1"/>
  <c r="AH161" i="41" a="1"/>
  <c r="AH161" i="41" s="1"/>
  <c r="AX161" i="41" s="1"/>
  <c r="AG161" i="41" a="1"/>
  <c r="AG161" i="41" s="1"/>
  <c r="AW161" i="41" s="1"/>
  <c r="AF161" i="41" a="1"/>
  <c r="AF161" i="41" s="1"/>
  <c r="AV161" i="41" s="1"/>
  <c r="AE161" i="41" a="1"/>
  <c r="AE161" i="41" s="1"/>
  <c r="AU161" i="41" s="1"/>
  <c r="AC161" i="41" a="1"/>
  <c r="AC161" i="41" s="1"/>
  <c r="AS161" i="41" s="1"/>
  <c r="AB161" i="41" a="1"/>
  <c r="AB161" i="41" s="1"/>
  <c r="Y161" i="41"/>
  <c r="AO160" i="41" a="1"/>
  <c r="AO160" i="41" s="1"/>
  <c r="BE160" i="41" s="1"/>
  <c r="AN160" i="41" a="1"/>
  <c r="AN160" i="41" s="1"/>
  <c r="BD160" i="41" s="1"/>
  <c r="AM160" i="41" a="1"/>
  <c r="AM160" i="41" s="1"/>
  <c r="BC160" i="41" s="1"/>
  <c r="AL160" i="41" a="1"/>
  <c r="AL160" i="41" s="1"/>
  <c r="BB160" i="41" s="1"/>
  <c r="AK160" i="41" a="1"/>
  <c r="AK160" i="41" s="1"/>
  <c r="BA160" i="41" s="1"/>
  <c r="AJ160" i="41" a="1"/>
  <c r="AJ160" i="41" s="1"/>
  <c r="AI160" i="41" a="1"/>
  <c r="AI160" i="41" s="1"/>
  <c r="AY160" i="41" s="1"/>
  <c r="AH160" i="41" a="1"/>
  <c r="AH160" i="41" s="1"/>
  <c r="AX160" i="41" s="1"/>
  <c r="AG160" i="41" a="1"/>
  <c r="AG160" i="41" s="1"/>
  <c r="AW160" i="41" s="1"/>
  <c r="AF160" i="41" a="1"/>
  <c r="AF160" i="41" s="1"/>
  <c r="AV160" i="41" s="1"/>
  <c r="AE160" i="41" a="1"/>
  <c r="AE160" i="41" s="1"/>
  <c r="AU160" i="41" s="1"/>
  <c r="AC160" i="41" a="1"/>
  <c r="AC160" i="41" s="1"/>
  <c r="AS160" i="41" s="1"/>
  <c r="AB160" i="41" a="1"/>
  <c r="AB160" i="41" s="1"/>
  <c r="Y160" i="41"/>
  <c r="AO159" i="41" a="1"/>
  <c r="AO159" i="41" s="1"/>
  <c r="BE159" i="41" s="1"/>
  <c r="AN159" i="41" a="1"/>
  <c r="AN159" i="41" s="1"/>
  <c r="BD159" i="41" s="1"/>
  <c r="AM159" i="41" a="1"/>
  <c r="AM159" i="41" s="1"/>
  <c r="BC159" i="41" s="1"/>
  <c r="AL159" i="41" a="1"/>
  <c r="AL159" i="41" s="1"/>
  <c r="BB159" i="41" s="1"/>
  <c r="AK159" i="41" a="1"/>
  <c r="AK159" i="41" s="1"/>
  <c r="BA159" i="41" s="1"/>
  <c r="AJ159" i="41" a="1"/>
  <c r="AJ159" i="41" s="1"/>
  <c r="AZ159" i="41" s="1"/>
  <c r="AI159" i="41" a="1"/>
  <c r="AI159" i="41" s="1"/>
  <c r="AY159" i="41" s="1"/>
  <c r="AH159" i="41" a="1"/>
  <c r="AH159" i="41" s="1"/>
  <c r="AX159" i="41" s="1"/>
  <c r="AG159" i="41" a="1"/>
  <c r="AG159" i="41" s="1"/>
  <c r="AW159" i="41" s="1"/>
  <c r="AF159" i="41" a="1"/>
  <c r="AF159" i="41" s="1"/>
  <c r="AV159" i="41" s="1"/>
  <c r="AE159" i="41" a="1"/>
  <c r="AE159" i="41" s="1"/>
  <c r="AU159" i="41" s="1"/>
  <c r="AC159" i="41" a="1"/>
  <c r="AC159" i="41" s="1"/>
  <c r="AS159" i="41" s="1"/>
  <c r="AB159" i="41" a="1"/>
  <c r="AB159" i="41" s="1"/>
  <c r="Y159" i="41"/>
  <c r="AO158" i="41" a="1"/>
  <c r="AO158" i="41" s="1"/>
  <c r="BE158" i="41" s="1"/>
  <c r="AN158" i="41" a="1"/>
  <c r="AN158" i="41" s="1"/>
  <c r="BD158" i="41" s="1"/>
  <c r="AM158" i="41" a="1"/>
  <c r="AM158" i="41" s="1"/>
  <c r="BC158" i="41" s="1"/>
  <c r="AL158" i="41" a="1"/>
  <c r="AL158" i="41" s="1"/>
  <c r="BB158" i="41" s="1"/>
  <c r="AK158" i="41" a="1"/>
  <c r="AK158" i="41" s="1"/>
  <c r="BA158" i="41" s="1"/>
  <c r="AJ158" i="41" a="1"/>
  <c r="AJ158" i="41" s="1"/>
  <c r="AZ158" i="41" s="1"/>
  <c r="AI158" i="41" a="1"/>
  <c r="AI158" i="41" s="1"/>
  <c r="AY158" i="41" s="1"/>
  <c r="AH158" i="41" a="1"/>
  <c r="AH158" i="41" s="1"/>
  <c r="AX158" i="41" s="1"/>
  <c r="AG158" i="41" a="1"/>
  <c r="AG158" i="41" s="1"/>
  <c r="AW158" i="41" s="1"/>
  <c r="AF158" i="41" a="1"/>
  <c r="AF158" i="41" s="1"/>
  <c r="AV158" i="41" s="1"/>
  <c r="AE158" i="41" a="1"/>
  <c r="AE158" i="41" s="1"/>
  <c r="AC158" i="41" a="1"/>
  <c r="AC158" i="41" s="1"/>
  <c r="AS158" i="41" s="1"/>
  <c r="AB158" i="41" a="1"/>
  <c r="AB158" i="41" s="1"/>
  <c r="AR158" i="41" s="1"/>
  <c r="Y158" i="41"/>
  <c r="AO157" i="41" a="1"/>
  <c r="AO157" i="41" s="1"/>
  <c r="BE157" i="41" s="1"/>
  <c r="AN157" i="41" a="1"/>
  <c r="AN157" i="41" s="1"/>
  <c r="BD157" i="41" s="1"/>
  <c r="AM157" i="41" a="1"/>
  <c r="AM157" i="41" s="1"/>
  <c r="BC157" i="41" s="1"/>
  <c r="AL157" i="41" a="1"/>
  <c r="AL157" i="41" s="1"/>
  <c r="BB157" i="41" s="1"/>
  <c r="AK157" i="41" a="1"/>
  <c r="AK157" i="41" s="1"/>
  <c r="BA157" i="41" s="1"/>
  <c r="AJ157" i="41" a="1"/>
  <c r="AJ157" i="41" s="1"/>
  <c r="AZ157" i="41" s="1"/>
  <c r="AI157" i="41" a="1"/>
  <c r="AI157" i="41" s="1"/>
  <c r="AY157" i="41" s="1"/>
  <c r="AH157" i="41" a="1"/>
  <c r="AH157" i="41" s="1"/>
  <c r="AX157" i="41" s="1"/>
  <c r="AG157" i="41" a="1"/>
  <c r="AG157" i="41" s="1"/>
  <c r="AW157" i="41" s="1"/>
  <c r="AF157" i="41" a="1"/>
  <c r="AF157" i="41" s="1"/>
  <c r="AV157" i="41" s="1"/>
  <c r="AE157" i="41" a="1"/>
  <c r="AE157" i="41" s="1"/>
  <c r="AC157" i="41" a="1"/>
  <c r="AC157" i="41" s="1"/>
  <c r="AS157" i="41" s="1"/>
  <c r="AB157" i="41" a="1"/>
  <c r="AB157" i="41" s="1"/>
  <c r="AR157" i="41" s="1"/>
  <c r="Y157" i="41"/>
  <c r="AO156" i="41" a="1"/>
  <c r="AO156" i="41" s="1"/>
  <c r="AN156" i="41" a="1"/>
  <c r="AN156" i="41" s="1"/>
  <c r="BD156" i="41" s="1"/>
  <c r="AM156" i="41" a="1"/>
  <c r="AM156" i="41" s="1"/>
  <c r="BC156" i="41" s="1"/>
  <c r="AL156" i="41" a="1"/>
  <c r="AL156" i="41" s="1"/>
  <c r="BB156" i="41" s="1"/>
  <c r="AK156" i="41" a="1"/>
  <c r="AK156" i="41" s="1"/>
  <c r="BA156" i="41" s="1"/>
  <c r="AJ156" i="41" a="1"/>
  <c r="AJ156" i="41" s="1"/>
  <c r="AZ156" i="41" s="1"/>
  <c r="AI156" i="41" a="1"/>
  <c r="AI156" i="41" s="1"/>
  <c r="AY156" i="41" s="1"/>
  <c r="AH156" i="41" a="1"/>
  <c r="AH156" i="41" s="1"/>
  <c r="AX156" i="41" s="1"/>
  <c r="AG156" i="41" a="1"/>
  <c r="AG156" i="41" s="1"/>
  <c r="AW156" i="41" s="1"/>
  <c r="AF156" i="41" a="1"/>
  <c r="AF156" i="41" s="1"/>
  <c r="AV156" i="41" s="1"/>
  <c r="AE156" i="41" a="1"/>
  <c r="AE156" i="41" s="1"/>
  <c r="AC156" i="41" a="1"/>
  <c r="AC156" i="41" s="1"/>
  <c r="AB156" i="41" a="1"/>
  <c r="AB156" i="41" s="1"/>
  <c r="AR156" i="41" s="1"/>
  <c r="Y156" i="41"/>
  <c r="AO155" i="41" a="1"/>
  <c r="AO155" i="41" s="1"/>
  <c r="BE155" i="41" s="1"/>
  <c r="AN155" i="41" a="1"/>
  <c r="AN155" i="41" s="1"/>
  <c r="BD155" i="41" s="1"/>
  <c r="AM155" i="41" a="1"/>
  <c r="AM155" i="41" s="1"/>
  <c r="BC155" i="41" s="1"/>
  <c r="AL155" i="41" a="1"/>
  <c r="AL155" i="41" s="1"/>
  <c r="BB155" i="41" s="1"/>
  <c r="AK155" i="41" a="1"/>
  <c r="AK155" i="41" s="1"/>
  <c r="BA155" i="41" s="1"/>
  <c r="AJ155" i="41" a="1"/>
  <c r="AJ155" i="41" s="1"/>
  <c r="AZ155" i="41" s="1"/>
  <c r="AI155" i="41" a="1"/>
  <c r="AI155" i="41" s="1"/>
  <c r="AY155" i="41" s="1"/>
  <c r="AH155" i="41" a="1"/>
  <c r="AH155" i="41" s="1"/>
  <c r="AX155" i="41" s="1"/>
  <c r="AG155" i="41" a="1"/>
  <c r="AG155" i="41" s="1"/>
  <c r="AW155" i="41" s="1"/>
  <c r="AF155" i="41" a="1"/>
  <c r="AF155" i="41" s="1"/>
  <c r="AV155" i="41" s="1"/>
  <c r="AE155" i="41" a="1"/>
  <c r="AE155" i="41" s="1"/>
  <c r="AU155" i="41" s="1"/>
  <c r="AC155" i="41" a="1"/>
  <c r="AC155" i="41" s="1"/>
  <c r="AS155" i="41" s="1"/>
  <c r="AB155" i="41" a="1"/>
  <c r="AB155" i="41" s="1"/>
  <c r="Y155" i="41"/>
  <c r="AO154" i="41" a="1"/>
  <c r="AO154" i="41" s="1"/>
  <c r="BE154" i="41" s="1"/>
  <c r="AN154" i="41" a="1"/>
  <c r="AN154" i="41" s="1"/>
  <c r="BD154" i="41" s="1"/>
  <c r="AM154" i="41" a="1"/>
  <c r="AM154" i="41" s="1"/>
  <c r="BC154" i="41" s="1"/>
  <c r="AL154" i="41" a="1"/>
  <c r="AL154" i="41" s="1"/>
  <c r="BB154" i="41" s="1"/>
  <c r="AK154" i="41" a="1"/>
  <c r="AK154" i="41" s="1"/>
  <c r="BA154" i="41" s="1"/>
  <c r="AJ154" i="41" a="1"/>
  <c r="AJ154" i="41" s="1"/>
  <c r="AZ154" i="41" s="1"/>
  <c r="AI154" i="41" a="1"/>
  <c r="AI154" i="41" s="1"/>
  <c r="AY154" i="41" s="1"/>
  <c r="AH154" i="41" a="1"/>
  <c r="AH154" i="41" s="1"/>
  <c r="AX154" i="41" s="1"/>
  <c r="AG154" i="41" a="1"/>
  <c r="AG154" i="41" s="1"/>
  <c r="AW154" i="41" s="1"/>
  <c r="AF154" i="41" a="1"/>
  <c r="AF154" i="41" s="1"/>
  <c r="AV154" i="41" s="1"/>
  <c r="AE154" i="41" a="1"/>
  <c r="AE154" i="41" s="1"/>
  <c r="AC154" i="41" a="1"/>
  <c r="AC154" i="41" s="1"/>
  <c r="AB154" i="41" a="1"/>
  <c r="AB154" i="41" s="1"/>
  <c r="AR154" i="41" s="1"/>
  <c r="Y154" i="41"/>
  <c r="AO153" i="41" a="1"/>
  <c r="AO153" i="41" s="1"/>
  <c r="BE153" i="41" s="1"/>
  <c r="AN153" i="41" a="1"/>
  <c r="AN153" i="41" s="1"/>
  <c r="BD153" i="41" s="1"/>
  <c r="AM153" i="41" a="1"/>
  <c r="AM153" i="41" s="1"/>
  <c r="BC153" i="41" s="1"/>
  <c r="AL153" i="41" a="1"/>
  <c r="AL153" i="41" s="1"/>
  <c r="BB153" i="41" s="1"/>
  <c r="AK153" i="41" a="1"/>
  <c r="AK153" i="41" s="1"/>
  <c r="BA153" i="41" s="1"/>
  <c r="AJ153" i="41" a="1"/>
  <c r="AJ153" i="41" s="1"/>
  <c r="AZ153" i="41" s="1"/>
  <c r="AI153" i="41" a="1"/>
  <c r="AI153" i="41" s="1"/>
  <c r="AY153" i="41" s="1"/>
  <c r="AH153" i="41" a="1"/>
  <c r="AH153" i="41" s="1"/>
  <c r="AX153" i="41" s="1"/>
  <c r="AG153" i="41" a="1"/>
  <c r="AG153" i="41" s="1"/>
  <c r="AW153" i="41" s="1"/>
  <c r="AF153" i="41" a="1"/>
  <c r="AF153" i="41" s="1"/>
  <c r="AV153" i="41" s="1"/>
  <c r="AE153" i="41" a="1"/>
  <c r="AE153" i="41" s="1"/>
  <c r="AU153" i="41" s="1"/>
  <c r="AC153" i="41" a="1"/>
  <c r="AC153" i="41" s="1"/>
  <c r="AS153" i="41" s="1"/>
  <c r="AB153" i="41" a="1"/>
  <c r="AB153" i="41" s="1"/>
  <c r="Y153" i="41"/>
  <c r="AO152" i="41" a="1"/>
  <c r="AO152" i="41" s="1"/>
  <c r="BE152" i="41" s="1"/>
  <c r="AN152" i="41" a="1"/>
  <c r="AN152" i="41" s="1"/>
  <c r="BD152" i="41" s="1"/>
  <c r="AM152" i="41" a="1"/>
  <c r="AM152" i="41" s="1"/>
  <c r="BC152" i="41" s="1"/>
  <c r="AL152" i="41" a="1"/>
  <c r="AL152" i="41" s="1"/>
  <c r="BB152" i="41" s="1"/>
  <c r="AK152" i="41" a="1"/>
  <c r="AK152" i="41" s="1"/>
  <c r="BA152" i="41" s="1"/>
  <c r="AJ152" i="41" a="1"/>
  <c r="AJ152" i="41" s="1"/>
  <c r="AZ152" i="41" s="1"/>
  <c r="AI152" i="41" a="1"/>
  <c r="AI152" i="41" s="1"/>
  <c r="AY152" i="41" s="1"/>
  <c r="AH152" i="41" a="1"/>
  <c r="AH152" i="41" s="1"/>
  <c r="AX152" i="41" s="1"/>
  <c r="AG152" i="41" a="1"/>
  <c r="AG152" i="41" s="1"/>
  <c r="AW152" i="41" s="1"/>
  <c r="AF152" i="41" a="1"/>
  <c r="AF152" i="41" s="1"/>
  <c r="AV152" i="41" s="1"/>
  <c r="AE152" i="41" a="1"/>
  <c r="AE152" i="41" s="1"/>
  <c r="AC152" i="41" a="1"/>
  <c r="AC152" i="41" s="1"/>
  <c r="AS152" i="41" s="1"/>
  <c r="AB152" i="41" a="1"/>
  <c r="AB152" i="41" s="1"/>
  <c r="Y152" i="41"/>
  <c r="AO151" i="41" a="1"/>
  <c r="AO151" i="41" s="1"/>
  <c r="BE151" i="41" s="1"/>
  <c r="AN151" i="41" a="1"/>
  <c r="AN151" i="41" s="1"/>
  <c r="BD151" i="41" s="1"/>
  <c r="AM151" i="41" a="1"/>
  <c r="AM151" i="41" s="1"/>
  <c r="BC151" i="41" s="1"/>
  <c r="AL151" i="41" a="1"/>
  <c r="AL151" i="41" s="1"/>
  <c r="BB151" i="41" s="1"/>
  <c r="AK151" i="41" a="1"/>
  <c r="AK151" i="41" s="1"/>
  <c r="BA151" i="41" s="1"/>
  <c r="AJ151" i="41" a="1"/>
  <c r="AJ151" i="41" s="1"/>
  <c r="AZ151" i="41" s="1"/>
  <c r="AI151" i="41" a="1"/>
  <c r="AI151" i="41" s="1"/>
  <c r="AY151" i="41" s="1"/>
  <c r="AH151" i="41" a="1"/>
  <c r="AH151" i="41" s="1"/>
  <c r="AX151" i="41" s="1"/>
  <c r="AG151" i="41" a="1"/>
  <c r="AG151" i="41" s="1"/>
  <c r="AW151" i="41" s="1"/>
  <c r="AF151" i="41" a="1"/>
  <c r="AF151" i="41" s="1"/>
  <c r="AV151" i="41" s="1"/>
  <c r="AE151" i="41" a="1"/>
  <c r="AE151" i="41" s="1"/>
  <c r="AU151" i="41" s="1"/>
  <c r="AC151" i="41" a="1"/>
  <c r="AC151" i="41" s="1"/>
  <c r="AS151" i="41" s="1"/>
  <c r="AB151" i="41" a="1"/>
  <c r="AB151" i="41" s="1"/>
  <c r="Y151" i="41"/>
  <c r="AO150" i="41" a="1"/>
  <c r="AO150" i="41" s="1"/>
  <c r="BE150" i="41" s="1"/>
  <c r="AN150" i="41" a="1"/>
  <c r="AN150" i="41" s="1"/>
  <c r="BD150" i="41" s="1"/>
  <c r="AM150" i="41" a="1"/>
  <c r="AM150" i="41" s="1"/>
  <c r="BC150" i="41" s="1"/>
  <c r="AL150" i="41" a="1"/>
  <c r="AL150" i="41" s="1"/>
  <c r="BB150" i="41" s="1"/>
  <c r="AK150" i="41" a="1"/>
  <c r="AK150" i="41" s="1"/>
  <c r="BA150" i="41" s="1"/>
  <c r="AJ150" i="41" a="1"/>
  <c r="AJ150" i="41" s="1"/>
  <c r="AZ150" i="41" s="1"/>
  <c r="AI150" i="41" a="1"/>
  <c r="AI150" i="41" s="1"/>
  <c r="AY150" i="41" s="1"/>
  <c r="AH150" i="41" a="1"/>
  <c r="AH150" i="41" s="1"/>
  <c r="AX150" i="41" s="1"/>
  <c r="AG150" i="41" a="1"/>
  <c r="AG150" i="41" s="1"/>
  <c r="AW150" i="41" s="1"/>
  <c r="AF150" i="41" a="1"/>
  <c r="AF150" i="41" s="1"/>
  <c r="AV150" i="41" s="1"/>
  <c r="AE150" i="41" a="1"/>
  <c r="AE150" i="41" s="1"/>
  <c r="AC150" i="41" a="1"/>
  <c r="AC150" i="41" s="1"/>
  <c r="AS150" i="41" s="1"/>
  <c r="AB150" i="41" a="1"/>
  <c r="AB150" i="41" s="1"/>
  <c r="Y150" i="41"/>
  <c r="AO149" i="41" a="1"/>
  <c r="AO149" i="41" s="1"/>
  <c r="BE149" i="41" s="1"/>
  <c r="AN149" i="41" a="1"/>
  <c r="AN149" i="41" s="1"/>
  <c r="BD149" i="41" s="1"/>
  <c r="AM149" i="41" a="1"/>
  <c r="AM149" i="41" s="1"/>
  <c r="BC149" i="41" s="1"/>
  <c r="AL149" i="41" a="1"/>
  <c r="AL149" i="41" s="1"/>
  <c r="BB149" i="41" s="1"/>
  <c r="AK149" i="41" a="1"/>
  <c r="AK149" i="41" s="1"/>
  <c r="BA149" i="41" s="1"/>
  <c r="AJ149" i="41" a="1"/>
  <c r="AJ149" i="41" s="1"/>
  <c r="AZ149" i="41" s="1"/>
  <c r="AI149" i="41" a="1"/>
  <c r="AI149" i="41" s="1"/>
  <c r="AY149" i="41" s="1"/>
  <c r="AH149" i="41" a="1"/>
  <c r="AH149" i="41" s="1"/>
  <c r="AX149" i="41" s="1"/>
  <c r="AG149" i="41" a="1"/>
  <c r="AG149" i="41" s="1"/>
  <c r="AW149" i="41" s="1"/>
  <c r="AF149" i="41" a="1"/>
  <c r="AF149" i="41" s="1"/>
  <c r="AV149" i="41" s="1"/>
  <c r="AE149" i="41" a="1"/>
  <c r="AE149" i="41" s="1"/>
  <c r="AC149" i="41" a="1"/>
  <c r="AC149" i="41" s="1"/>
  <c r="AS149" i="41" s="1"/>
  <c r="AB149" i="41" a="1"/>
  <c r="AB149" i="41" s="1"/>
  <c r="AR149" i="41" s="1"/>
  <c r="Y149" i="41"/>
  <c r="AO148" i="41" a="1"/>
  <c r="AO148" i="41" s="1"/>
  <c r="BE148" i="41" s="1"/>
  <c r="AN148" i="41" a="1"/>
  <c r="AN148" i="41" s="1"/>
  <c r="AM148" i="41" a="1"/>
  <c r="AM148" i="41" s="1"/>
  <c r="AL148" i="41" a="1"/>
  <c r="AL148" i="41" s="1"/>
  <c r="AK148" i="41" a="1"/>
  <c r="AK148" i="41" s="1"/>
  <c r="BA148" i="41" s="1"/>
  <c r="AJ148" i="41" a="1"/>
  <c r="AJ148" i="41" s="1"/>
  <c r="AI148" i="41" a="1"/>
  <c r="AI148" i="41" s="1"/>
  <c r="AH148" i="41" a="1"/>
  <c r="AH148" i="41" s="1"/>
  <c r="AX148" i="41" s="1"/>
  <c r="AG148" i="41" a="1"/>
  <c r="AG148" i="41" s="1"/>
  <c r="AF148" i="41" a="1"/>
  <c r="AF148" i="41" s="1"/>
  <c r="AE148" i="41" a="1"/>
  <c r="AE148" i="41" s="1"/>
  <c r="AC148" i="41" a="1"/>
  <c r="AC148" i="41" s="1"/>
  <c r="AS148" i="41" s="1"/>
  <c r="AB148" i="41" a="1"/>
  <c r="AB148" i="41" s="1"/>
  <c r="AR148" i="41" s="1"/>
  <c r="AO146" i="41" a="1"/>
  <c r="AO146" i="41" s="1"/>
  <c r="BE146" i="41" s="1"/>
  <c r="AN146" i="41" a="1"/>
  <c r="AN146" i="41" s="1"/>
  <c r="BD146" i="41" s="1"/>
  <c r="AM146" i="41" a="1"/>
  <c r="AM146" i="41" s="1"/>
  <c r="BC146" i="41" s="1"/>
  <c r="AL146" i="41" a="1"/>
  <c r="AL146" i="41" s="1"/>
  <c r="BB146" i="41" s="1"/>
  <c r="AK146" i="41" a="1"/>
  <c r="AK146" i="41" s="1"/>
  <c r="BA146" i="41" s="1"/>
  <c r="AJ146" i="41" a="1"/>
  <c r="AJ146" i="41" s="1"/>
  <c r="AZ146" i="41" s="1"/>
  <c r="AI146" i="41" a="1"/>
  <c r="AI146" i="41" s="1"/>
  <c r="AY146" i="41" s="1"/>
  <c r="AH146" i="41" a="1"/>
  <c r="AH146" i="41" s="1"/>
  <c r="AX146" i="41" s="1"/>
  <c r="AG146" i="41" a="1"/>
  <c r="AG146" i="41" s="1"/>
  <c r="AW146" i="41" s="1"/>
  <c r="AF146" i="41" a="1"/>
  <c r="AF146" i="41" s="1"/>
  <c r="AV146" i="41" s="1"/>
  <c r="AE146" i="41" a="1"/>
  <c r="AE146" i="41" s="1"/>
  <c r="AU146" i="41" s="1"/>
  <c r="AC146" i="41" a="1"/>
  <c r="AC146" i="41" s="1"/>
  <c r="AB146" i="41" a="1"/>
  <c r="AB146" i="41" s="1"/>
  <c r="AR146" i="41" s="1"/>
  <c r="Y146" i="41"/>
  <c r="AO145" i="41" a="1"/>
  <c r="AO145" i="41" s="1"/>
  <c r="BE145" i="41" s="1"/>
  <c r="AN145" i="41" a="1"/>
  <c r="AN145" i="41" s="1"/>
  <c r="BD145" i="41" s="1"/>
  <c r="AM145" i="41" a="1"/>
  <c r="AM145" i="41" s="1"/>
  <c r="BC145" i="41" s="1"/>
  <c r="AL145" i="41" a="1"/>
  <c r="AL145" i="41" s="1"/>
  <c r="BB145" i="41" s="1"/>
  <c r="AK145" i="41" a="1"/>
  <c r="AK145" i="41" s="1"/>
  <c r="BA145" i="41" s="1"/>
  <c r="AJ145" i="41" a="1"/>
  <c r="AJ145" i="41" s="1"/>
  <c r="AZ145" i="41" s="1"/>
  <c r="AI145" i="41" a="1"/>
  <c r="AI145" i="41" s="1"/>
  <c r="AY145" i="41" s="1"/>
  <c r="AH145" i="41" a="1"/>
  <c r="AH145" i="41" s="1"/>
  <c r="AX145" i="41" s="1"/>
  <c r="AG145" i="41" a="1"/>
  <c r="AG145" i="41" s="1"/>
  <c r="AW145" i="41" s="1"/>
  <c r="AF145" i="41" a="1"/>
  <c r="AF145" i="41" s="1"/>
  <c r="AV145" i="41" s="1"/>
  <c r="AE145" i="41" a="1"/>
  <c r="AE145" i="41" s="1"/>
  <c r="AC145" i="41" a="1"/>
  <c r="AC145" i="41" s="1"/>
  <c r="AS145" i="41" s="1"/>
  <c r="AB145" i="41" a="1"/>
  <c r="AB145" i="41" s="1"/>
  <c r="Y145" i="41"/>
  <c r="AO144" i="41" a="1"/>
  <c r="AO144" i="41" s="1"/>
  <c r="BE144" i="41" s="1"/>
  <c r="AN144" i="41" a="1"/>
  <c r="AN144" i="41" s="1"/>
  <c r="BD144" i="41" s="1"/>
  <c r="AM144" i="41" a="1"/>
  <c r="AM144" i="41" s="1"/>
  <c r="BC144" i="41" s="1"/>
  <c r="AL144" i="41" a="1"/>
  <c r="AL144" i="41" s="1"/>
  <c r="BB144" i="41" s="1"/>
  <c r="AK144" i="41" a="1"/>
  <c r="AK144" i="41" s="1"/>
  <c r="BA144" i="41" s="1"/>
  <c r="AJ144" i="41" a="1"/>
  <c r="AJ144" i="41" s="1"/>
  <c r="AZ144" i="41" s="1"/>
  <c r="AI144" i="41" a="1"/>
  <c r="AI144" i="41" s="1"/>
  <c r="AY144" i="41" s="1"/>
  <c r="AH144" i="41" a="1"/>
  <c r="AH144" i="41" s="1"/>
  <c r="AX144" i="41" s="1"/>
  <c r="AG144" i="41" a="1"/>
  <c r="AG144" i="41" s="1"/>
  <c r="AW144" i="41" s="1"/>
  <c r="AF144" i="41" a="1"/>
  <c r="AF144" i="41" s="1"/>
  <c r="AV144" i="41" s="1"/>
  <c r="AE144" i="41" a="1"/>
  <c r="AE144" i="41" s="1"/>
  <c r="AU144" i="41" s="1"/>
  <c r="AC144" i="41" a="1"/>
  <c r="AC144" i="41" s="1"/>
  <c r="AS144" i="41" s="1"/>
  <c r="AB144" i="41" a="1"/>
  <c r="AB144" i="41" s="1"/>
  <c r="AR144" i="41" s="1"/>
  <c r="Y144" i="41"/>
  <c r="AO143" i="41" a="1"/>
  <c r="AO143" i="41" s="1"/>
  <c r="BE143" i="41" s="1"/>
  <c r="AN143" i="41" a="1"/>
  <c r="AN143" i="41" s="1"/>
  <c r="BD143" i="41" s="1"/>
  <c r="AM143" i="41" a="1"/>
  <c r="AM143" i="41" s="1"/>
  <c r="BC143" i="41" s="1"/>
  <c r="AL143" i="41" a="1"/>
  <c r="AL143" i="41" s="1"/>
  <c r="AK143" i="41" a="1"/>
  <c r="AK143" i="41" s="1"/>
  <c r="BA143" i="41" s="1"/>
  <c r="AJ143" i="41" a="1"/>
  <c r="AJ143" i="41" s="1"/>
  <c r="AZ143" i="41" s="1"/>
  <c r="AI143" i="41" a="1"/>
  <c r="AI143" i="41" s="1"/>
  <c r="AY143" i="41" s="1"/>
  <c r="AH143" i="41" a="1"/>
  <c r="AH143" i="41" s="1"/>
  <c r="AX143" i="41" s="1"/>
  <c r="AG143" i="41" a="1"/>
  <c r="AG143" i="41" s="1"/>
  <c r="AW143" i="41" s="1"/>
  <c r="AF143" i="41" a="1"/>
  <c r="AF143" i="41" s="1"/>
  <c r="AV143" i="41" s="1"/>
  <c r="AE143" i="41" a="1"/>
  <c r="AE143" i="41" s="1"/>
  <c r="AC143" i="41" a="1"/>
  <c r="AC143" i="41" s="1"/>
  <c r="AS143" i="41" s="1"/>
  <c r="AB143" i="41" a="1"/>
  <c r="AB143" i="41" s="1"/>
  <c r="Y143" i="41"/>
  <c r="AO142" i="41" a="1"/>
  <c r="AO142" i="41" s="1"/>
  <c r="BE142" i="41" s="1"/>
  <c r="AN142" i="41" a="1"/>
  <c r="AN142" i="41" s="1"/>
  <c r="BD142" i="41" s="1"/>
  <c r="AM142" i="41" a="1"/>
  <c r="AM142" i="41" s="1"/>
  <c r="BC142" i="41" s="1"/>
  <c r="AL142" i="41" a="1"/>
  <c r="AL142" i="41" s="1"/>
  <c r="BB142" i="41" s="1"/>
  <c r="AK142" i="41" a="1"/>
  <c r="AK142" i="41" s="1"/>
  <c r="BA142" i="41" s="1"/>
  <c r="AJ142" i="41" a="1"/>
  <c r="AJ142" i="41" s="1"/>
  <c r="AZ142" i="41" s="1"/>
  <c r="AI142" i="41" a="1"/>
  <c r="AI142" i="41" s="1"/>
  <c r="AY142" i="41" s="1"/>
  <c r="AH142" i="41" a="1"/>
  <c r="AH142" i="41" s="1"/>
  <c r="AX142" i="41" s="1"/>
  <c r="AG142" i="41" a="1"/>
  <c r="AG142" i="41" s="1"/>
  <c r="AW142" i="41" s="1"/>
  <c r="AF142" i="41" a="1"/>
  <c r="AF142" i="41" s="1"/>
  <c r="AV142" i="41" s="1"/>
  <c r="AE142" i="41" a="1"/>
  <c r="AE142" i="41" s="1"/>
  <c r="AU142" i="41" s="1"/>
  <c r="AC142" i="41" a="1"/>
  <c r="AC142" i="41" s="1"/>
  <c r="AS142" i="41" s="1"/>
  <c r="AB142" i="41" a="1"/>
  <c r="AB142" i="41" s="1"/>
  <c r="AR142" i="41" s="1"/>
  <c r="Y142" i="41"/>
  <c r="AO141" i="41" a="1"/>
  <c r="AO141" i="41" s="1"/>
  <c r="BE141" i="41" s="1"/>
  <c r="AN141" i="41" a="1"/>
  <c r="AN141" i="41" s="1"/>
  <c r="BD141" i="41" s="1"/>
  <c r="AM141" i="41" a="1"/>
  <c r="AM141" i="41" s="1"/>
  <c r="BC141" i="41" s="1"/>
  <c r="AL141" i="41" a="1"/>
  <c r="AL141" i="41" s="1"/>
  <c r="BB141" i="41" s="1"/>
  <c r="AK141" i="41" a="1"/>
  <c r="AK141" i="41" s="1"/>
  <c r="BA141" i="41" s="1"/>
  <c r="AJ141" i="41" a="1"/>
  <c r="AJ141" i="41" s="1"/>
  <c r="AI141" i="41" a="1"/>
  <c r="AI141" i="41" s="1"/>
  <c r="AY141" i="41" s="1"/>
  <c r="AH141" i="41" a="1"/>
  <c r="AH141" i="41" s="1"/>
  <c r="AX141" i="41" s="1"/>
  <c r="AG141" i="41" a="1"/>
  <c r="AG141" i="41" s="1"/>
  <c r="AW141" i="41" s="1"/>
  <c r="AF141" i="41" a="1"/>
  <c r="AF141" i="41" s="1"/>
  <c r="AV141" i="41" s="1"/>
  <c r="AE141" i="41" a="1"/>
  <c r="AE141" i="41" s="1"/>
  <c r="AC141" i="41" a="1"/>
  <c r="AC141" i="41" s="1"/>
  <c r="AS141" i="41" s="1"/>
  <c r="AB141" i="41" a="1"/>
  <c r="AB141" i="41" s="1"/>
  <c r="AR141" i="41" s="1"/>
  <c r="Y141" i="41"/>
  <c r="AO140" i="41" a="1"/>
  <c r="AO140" i="41" s="1"/>
  <c r="BE140" i="41" s="1"/>
  <c r="AN140" i="41" a="1"/>
  <c r="AN140" i="41" s="1"/>
  <c r="BD140" i="41" s="1"/>
  <c r="AM140" i="41" a="1"/>
  <c r="AM140" i="41" s="1"/>
  <c r="BC140" i="41" s="1"/>
  <c r="AL140" i="41" a="1"/>
  <c r="AL140" i="41" s="1"/>
  <c r="BB140" i="41" s="1"/>
  <c r="AK140" i="41" a="1"/>
  <c r="AK140" i="41" s="1"/>
  <c r="BA140" i="41" s="1"/>
  <c r="AJ140" i="41" a="1"/>
  <c r="AJ140" i="41" s="1"/>
  <c r="AZ140" i="41" s="1"/>
  <c r="AI140" i="41" a="1"/>
  <c r="AI140" i="41" s="1"/>
  <c r="AY140" i="41" s="1"/>
  <c r="AH140" i="41" a="1"/>
  <c r="AH140" i="41" s="1"/>
  <c r="AX140" i="41" s="1"/>
  <c r="AG140" i="41" a="1"/>
  <c r="AG140" i="41" s="1"/>
  <c r="AW140" i="41" s="1"/>
  <c r="AF140" i="41" a="1"/>
  <c r="AF140" i="41" s="1"/>
  <c r="AV140" i="41" s="1"/>
  <c r="AE140" i="41" a="1"/>
  <c r="AE140" i="41" s="1"/>
  <c r="AU140" i="41" s="1"/>
  <c r="AC140" i="41" a="1"/>
  <c r="AC140" i="41" s="1"/>
  <c r="AS140" i="41" s="1"/>
  <c r="AB140" i="41" a="1"/>
  <c r="AB140" i="41" s="1"/>
  <c r="AR140" i="41" s="1"/>
  <c r="Y140" i="41"/>
  <c r="AO139" i="41" a="1"/>
  <c r="AO139" i="41" s="1"/>
  <c r="BE139" i="41" s="1"/>
  <c r="AN139" i="41" a="1"/>
  <c r="AN139" i="41" s="1"/>
  <c r="BD139" i="41" s="1"/>
  <c r="AM139" i="41" a="1"/>
  <c r="AM139" i="41" s="1"/>
  <c r="BC139" i="41" s="1"/>
  <c r="AL139" i="41" a="1"/>
  <c r="AL139" i="41" s="1"/>
  <c r="BB139" i="41" s="1"/>
  <c r="AK139" i="41" a="1"/>
  <c r="AK139" i="41" s="1"/>
  <c r="BA139" i="41" s="1"/>
  <c r="AJ139" i="41" a="1"/>
  <c r="AJ139" i="41" s="1"/>
  <c r="AZ139" i="41" s="1"/>
  <c r="AI139" i="41" a="1"/>
  <c r="AI139" i="41" s="1"/>
  <c r="AY139" i="41" s="1"/>
  <c r="AH139" i="41" a="1"/>
  <c r="AH139" i="41" s="1"/>
  <c r="AX139" i="41" s="1"/>
  <c r="AG139" i="41" a="1"/>
  <c r="AG139" i="41" s="1"/>
  <c r="AW139" i="41" s="1"/>
  <c r="AF139" i="41" a="1"/>
  <c r="AF139" i="41" s="1"/>
  <c r="AV139" i="41" s="1"/>
  <c r="AE139" i="41" a="1"/>
  <c r="AE139" i="41" s="1"/>
  <c r="AC139" i="41" a="1"/>
  <c r="AC139" i="41" s="1"/>
  <c r="AS139" i="41" s="1"/>
  <c r="AB139" i="41" a="1"/>
  <c r="AB139" i="41" s="1"/>
  <c r="AR139" i="41" s="1"/>
  <c r="Y139" i="41"/>
  <c r="AO138" i="41" a="1"/>
  <c r="AO138" i="41" s="1"/>
  <c r="BE138" i="41" s="1"/>
  <c r="AN138" i="41" a="1"/>
  <c r="AN138" i="41" s="1"/>
  <c r="BD138" i="41" s="1"/>
  <c r="AM138" i="41" a="1"/>
  <c r="AM138" i="41" s="1"/>
  <c r="BC138" i="41" s="1"/>
  <c r="AL138" i="41" a="1"/>
  <c r="AL138" i="41" s="1"/>
  <c r="BB138" i="41" s="1"/>
  <c r="AK138" i="41" a="1"/>
  <c r="AK138" i="41" s="1"/>
  <c r="BA138" i="41" s="1"/>
  <c r="AJ138" i="41" a="1"/>
  <c r="AJ138" i="41" s="1"/>
  <c r="AZ138" i="41" s="1"/>
  <c r="AI138" i="41" a="1"/>
  <c r="AI138" i="41" s="1"/>
  <c r="AY138" i="41" s="1"/>
  <c r="AH138" i="41" a="1"/>
  <c r="AH138" i="41" s="1"/>
  <c r="AX138" i="41" s="1"/>
  <c r="AG138" i="41" a="1"/>
  <c r="AG138" i="41" s="1"/>
  <c r="AW138" i="41" s="1"/>
  <c r="AF138" i="41" a="1"/>
  <c r="AF138" i="41" s="1"/>
  <c r="AE138" i="41" a="1"/>
  <c r="AE138" i="41" s="1"/>
  <c r="AU138" i="41" s="1"/>
  <c r="AC138" i="41" a="1"/>
  <c r="AC138" i="41" s="1"/>
  <c r="AS138" i="41" s="1"/>
  <c r="AB138" i="41" a="1"/>
  <c r="AB138" i="41" s="1"/>
  <c r="Y138" i="41"/>
  <c r="AO137" i="41" a="1"/>
  <c r="AO137" i="41" s="1"/>
  <c r="BE137" i="41" s="1"/>
  <c r="AN137" i="41" a="1"/>
  <c r="AN137" i="41" s="1"/>
  <c r="BD137" i="41" s="1"/>
  <c r="AM137" i="41" a="1"/>
  <c r="AM137" i="41" s="1"/>
  <c r="BC137" i="41" s="1"/>
  <c r="AL137" i="41" a="1"/>
  <c r="AL137" i="41" s="1"/>
  <c r="BB137" i="41" s="1"/>
  <c r="AK137" i="41" a="1"/>
  <c r="AK137" i="41" s="1"/>
  <c r="AJ137" i="41" a="1"/>
  <c r="AJ137" i="41" s="1"/>
  <c r="AZ137" i="41" s="1"/>
  <c r="AI137" i="41" a="1"/>
  <c r="AI137" i="41" s="1"/>
  <c r="AY137" i="41" s="1"/>
  <c r="AH137" i="41" a="1"/>
  <c r="AH137" i="41" s="1"/>
  <c r="AX137" i="41" s="1"/>
  <c r="AG137" i="41" a="1"/>
  <c r="AG137" i="41" s="1"/>
  <c r="AW137" i="41" s="1"/>
  <c r="AF137" i="41" a="1"/>
  <c r="AF137" i="41" s="1"/>
  <c r="AV137" i="41" s="1"/>
  <c r="AE137" i="41" a="1"/>
  <c r="AE137" i="41" s="1"/>
  <c r="AC137" i="41" a="1"/>
  <c r="AC137" i="41" s="1"/>
  <c r="AB137" i="41" a="1"/>
  <c r="AB137" i="41" s="1"/>
  <c r="AR137" i="41" s="1"/>
  <c r="Y137" i="41"/>
  <c r="AO136" i="41" a="1"/>
  <c r="AO136" i="41" s="1"/>
  <c r="BE136" i="41" s="1"/>
  <c r="AN136" i="41" a="1"/>
  <c r="AN136" i="41" s="1"/>
  <c r="BD136" i="41" s="1"/>
  <c r="AM136" i="41" a="1"/>
  <c r="AM136" i="41" s="1"/>
  <c r="BC136" i="41" s="1"/>
  <c r="AL136" i="41" a="1"/>
  <c r="AL136" i="41" s="1"/>
  <c r="BB136" i="41" s="1"/>
  <c r="AK136" i="41" a="1"/>
  <c r="AK136" i="41" s="1"/>
  <c r="BA136" i="41" s="1"/>
  <c r="AJ136" i="41" a="1"/>
  <c r="AJ136" i="41" s="1"/>
  <c r="AZ136" i="41" s="1"/>
  <c r="AI136" i="41" a="1"/>
  <c r="AI136" i="41" s="1"/>
  <c r="AY136" i="41" s="1"/>
  <c r="AH136" i="41" a="1"/>
  <c r="AH136" i="41" s="1"/>
  <c r="AX136" i="41" s="1"/>
  <c r="AG136" i="41" a="1"/>
  <c r="AG136" i="41" s="1"/>
  <c r="AW136" i="41" s="1"/>
  <c r="AF136" i="41" a="1"/>
  <c r="AF136" i="41" s="1"/>
  <c r="AV136" i="41" s="1"/>
  <c r="AE136" i="41" a="1"/>
  <c r="AE136" i="41" s="1"/>
  <c r="AC136" i="41" a="1"/>
  <c r="AC136" i="41" s="1"/>
  <c r="AS136" i="41" s="1"/>
  <c r="AB136" i="41" a="1"/>
  <c r="AB136" i="41" s="1"/>
  <c r="Y136" i="41"/>
  <c r="AO135" i="41" a="1"/>
  <c r="AO135" i="41" s="1"/>
  <c r="BE135" i="41" s="1"/>
  <c r="AN135" i="41" a="1"/>
  <c r="AN135" i="41" s="1"/>
  <c r="BD135" i="41" s="1"/>
  <c r="AM135" i="41" a="1"/>
  <c r="AM135" i="41" s="1"/>
  <c r="AL135" i="41" a="1"/>
  <c r="AL135" i="41" s="1"/>
  <c r="BB135" i="41" s="1"/>
  <c r="AK135" i="41" a="1"/>
  <c r="AK135" i="41" s="1"/>
  <c r="BA135" i="41" s="1"/>
  <c r="AJ135" i="41" a="1"/>
  <c r="AJ135" i="41" s="1"/>
  <c r="AZ135" i="41" s="1"/>
  <c r="AI135" i="41" a="1"/>
  <c r="AI135" i="41" s="1"/>
  <c r="AY135" i="41" s="1"/>
  <c r="AH135" i="41" a="1"/>
  <c r="AH135" i="41" s="1"/>
  <c r="AX135" i="41" s="1"/>
  <c r="AG135" i="41" a="1"/>
  <c r="AG135" i="41" s="1"/>
  <c r="AW135" i="41" s="1"/>
  <c r="AF135" i="41" a="1"/>
  <c r="AF135" i="41" s="1"/>
  <c r="AV135" i="41" s="1"/>
  <c r="AE135" i="41" a="1"/>
  <c r="AE135" i="41" s="1"/>
  <c r="AU135" i="41" s="1"/>
  <c r="AC135" i="41" a="1"/>
  <c r="AC135" i="41" s="1"/>
  <c r="AS135" i="41" s="1"/>
  <c r="AB135" i="41" a="1"/>
  <c r="AB135" i="41" s="1"/>
  <c r="Y135" i="41"/>
  <c r="AO134" i="41" a="1"/>
  <c r="AO134" i="41" s="1"/>
  <c r="AN134" i="41" a="1"/>
  <c r="AN134" i="41" s="1"/>
  <c r="AM134" i="41" a="1"/>
  <c r="AM134" i="41" s="1"/>
  <c r="BC134" i="41" s="1"/>
  <c r="AL134" i="41" a="1"/>
  <c r="AL134" i="41" s="1"/>
  <c r="BB134" i="41" s="1"/>
  <c r="AK134" i="41" a="1"/>
  <c r="AK134" i="41" s="1"/>
  <c r="BA134" i="41" s="1"/>
  <c r="AJ134" i="41" a="1"/>
  <c r="AJ134" i="41" s="1"/>
  <c r="AZ134" i="41" s="1"/>
  <c r="AI134" i="41" a="1"/>
  <c r="AI134" i="41" s="1"/>
  <c r="AY134" i="41" s="1"/>
  <c r="AH134" i="41" a="1"/>
  <c r="AH134" i="41" s="1"/>
  <c r="AG134" i="41" a="1"/>
  <c r="AG134" i="41" s="1"/>
  <c r="AF134" i="41" a="1"/>
  <c r="AF134" i="41" s="1"/>
  <c r="AE134" i="41" a="1"/>
  <c r="AE134" i="41" s="1"/>
  <c r="AC134" i="41" a="1"/>
  <c r="AC134" i="41" s="1"/>
  <c r="AB134" i="41" a="1"/>
  <c r="AB134" i="41" s="1"/>
  <c r="Y134" i="41"/>
  <c r="AO132" i="41" a="1"/>
  <c r="AO132" i="41" s="1"/>
  <c r="BE132" i="41" s="1"/>
  <c r="AN132" i="41" a="1"/>
  <c r="AN132" i="41" s="1"/>
  <c r="BD132" i="41" s="1"/>
  <c r="AM132" i="41" a="1"/>
  <c r="AM132" i="41" s="1"/>
  <c r="BC132" i="41" s="1"/>
  <c r="AL132" i="41" a="1"/>
  <c r="AL132" i="41" s="1"/>
  <c r="BB132" i="41" s="1"/>
  <c r="AK132" i="41" a="1"/>
  <c r="AK132" i="41" s="1"/>
  <c r="BA132" i="41" s="1"/>
  <c r="AJ132" i="41" a="1"/>
  <c r="AJ132" i="41" s="1"/>
  <c r="AZ132" i="41" s="1"/>
  <c r="AI132" i="41" a="1"/>
  <c r="AI132" i="41" s="1"/>
  <c r="AY132" i="41" s="1"/>
  <c r="AH132" i="41" a="1"/>
  <c r="AH132" i="41" s="1"/>
  <c r="AX132" i="41" s="1"/>
  <c r="AG132" i="41" a="1"/>
  <c r="AG132" i="41" s="1"/>
  <c r="AW132" i="41" s="1"/>
  <c r="AF132" i="41" a="1"/>
  <c r="AF132" i="41" s="1"/>
  <c r="AE132" i="41" a="1"/>
  <c r="AE132" i="41" s="1"/>
  <c r="AU132" i="41" s="1"/>
  <c r="AC132" i="41" a="1"/>
  <c r="AC132" i="41" s="1"/>
  <c r="AS132" i="41" s="1"/>
  <c r="AB132" i="41" a="1"/>
  <c r="AB132" i="41" s="1"/>
  <c r="Y132" i="41"/>
  <c r="AO131" i="41" a="1"/>
  <c r="AO131" i="41" s="1"/>
  <c r="BE131" i="41" s="1"/>
  <c r="AN131" i="41" a="1"/>
  <c r="AN131" i="41" s="1"/>
  <c r="BD131" i="41" s="1"/>
  <c r="AM131" i="41" a="1"/>
  <c r="AM131" i="41" s="1"/>
  <c r="BC131" i="41" s="1"/>
  <c r="AL131" i="41" a="1"/>
  <c r="AL131" i="41" s="1"/>
  <c r="BB131" i="41" s="1"/>
  <c r="AK131" i="41" a="1"/>
  <c r="AK131" i="41" s="1"/>
  <c r="BA131" i="41" s="1"/>
  <c r="AJ131" i="41" a="1"/>
  <c r="AJ131" i="41" s="1"/>
  <c r="AZ131" i="41" s="1"/>
  <c r="AI131" i="41" a="1"/>
  <c r="AI131" i="41" s="1"/>
  <c r="AY131" i="41" s="1"/>
  <c r="AH131" i="41" a="1"/>
  <c r="AH131" i="41" s="1"/>
  <c r="AX131" i="41" s="1"/>
  <c r="AG131" i="41" a="1"/>
  <c r="AG131" i="41" s="1"/>
  <c r="AW131" i="41" s="1"/>
  <c r="AF131" i="41" a="1"/>
  <c r="AF131" i="41" s="1"/>
  <c r="AE131" i="41" a="1"/>
  <c r="AE131" i="41" s="1"/>
  <c r="AU131" i="41" s="1"/>
  <c r="AC131" i="41" a="1"/>
  <c r="AC131" i="41" s="1"/>
  <c r="AS131" i="41" s="1"/>
  <c r="AB131" i="41" a="1"/>
  <c r="AB131" i="41" s="1"/>
  <c r="AR131" i="41" s="1"/>
  <c r="Y131" i="41"/>
  <c r="AO130" i="41" a="1"/>
  <c r="AO130" i="41" s="1"/>
  <c r="BE130" i="41" s="1"/>
  <c r="AN130" i="41" a="1"/>
  <c r="AN130" i="41" s="1"/>
  <c r="BD130" i="41" s="1"/>
  <c r="AM130" i="41" a="1"/>
  <c r="AM130" i="41" s="1"/>
  <c r="BC130" i="41" s="1"/>
  <c r="AL130" i="41" a="1"/>
  <c r="AL130" i="41" s="1"/>
  <c r="BB130" i="41" s="1"/>
  <c r="AK130" i="41" a="1"/>
  <c r="AK130" i="41" s="1"/>
  <c r="BA130" i="41" s="1"/>
  <c r="AJ130" i="41" a="1"/>
  <c r="AJ130" i="41" s="1"/>
  <c r="AZ130" i="41" s="1"/>
  <c r="AI130" i="41" a="1"/>
  <c r="AI130" i="41" s="1"/>
  <c r="AY130" i="41" s="1"/>
  <c r="AH130" i="41" a="1"/>
  <c r="AH130" i="41" s="1"/>
  <c r="AX130" i="41" s="1"/>
  <c r="AG130" i="41" a="1"/>
  <c r="AG130" i="41" s="1"/>
  <c r="AW130" i="41" s="1"/>
  <c r="AF130" i="41" a="1"/>
  <c r="AF130" i="41" s="1"/>
  <c r="AV130" i="41" s="1"/>
  <c r="AE130" i="41" a="1"/>
  <c r="AE130" i="41" s="1"/>
  <c r="AU130" i="41" s="1"/>
  <c r="AC130" i="41" a="1"/>
  <c r="AC130" i="41" s="1"/>
  <c r="AS130" i="41" s="1"/>
  <c r="AB130" i="41" a="1"/>
  <c r="AB130" i="41" s="1"/>
  <c r="Y130" i="41"/>
  <c r="AO129" i="41" a="1"/>
  <c r="AO129" i="41" s="1"/>
  <c r="BE129" i="41" s="1"/>
  <c r="AN129" i="41" a="1"/>
  <c r="AN129" i="41" s="1"/>
  <c r="BD129" i="41" s="1"/>
  <c r="AM129" i="41" a="1"/>
  <c r="AM129" i="41" s="1"/>
  <c r="BC129" i="41" s="1"/>
  <c r="AL129" i="41" a="1"/>
  <c r="AL129" i="41" s="1"/>
  <c r="BB129" i="41" s="1"/>
  <c r="AK129" i="41" a="1"/>
  <c r="AK129" i="41" s="1"/>
  <c r="BA129" i="41" s="1"/>
  <c r="AJ129" i="41" a="1"/>
  <c r="AJ129" i="41" s="1"/>
  <c r="AZ129" i="41" s="1"/>
  <c r="AI129" i="41" a="1"/>
  <c r="AI129" i="41" s="1"/>
  <c r="AY129" i="41" s="1"/>
  <c r="AH129" i="41" a="1"/>
  <c r="AH129" i="41" s="1"/>
  <c r="AX129" i="41" s="1"/>
  <c r="AG129" i="41" a="1"/>
  <c r="AG129" i="41" s="1"/>
  <c r="AW129" i="41" s="1"/>
  <c r="AF129" i="41" a="1"/>
  <c r="AF129" i="41" s="1"/>
  <c r="AV129" i="41" s="1"/>
  <c r="AE129" i="41" a="1"/>
  <c r="AE129" i="41" s="1"/>
  <c r="AU129" i="41" s="1"/>
  <c r="AC129" i="41" a="1"/>
  <c r="AC129" i="41" s="1"/>
  <c r="AS129" i="41" s="1"/>
  <c r="AB129" i="41" a="1"/>
  <c r="AB129" i="41" s="1"/>
  <c r="AR129" i="41" s="1"/>
  <c r="Y129" i="41"/>
  <c r="AO128" i="41" a="1"/>
  <c r="AO128" i="41" s="1"/>
  <c r="BE128" i="41" s="1"/>
  <c r="AN128" i="41" a="1"/>
  <c r="AN128" i="41" s="1"/>
  <c r="BD128" i="41" s="1"/>
  <c r="AM128" i="41" a="1"/>
  <c r="AM128" i="41" s="1"/>
  <c r="BC128" i="41" s="1"/>
  <c r="AL128" i="41" a="1"/>
  <c r="AL128" i="41" s="1"/>
  <c r="BB128" i="41" s="1"/>
  <c r="AK128" i="41" a="1"/>
  <c r="AK128" i="41" s="1"/>
  <c r="BA128" i="41" s="1"/>
  <c r="AJ128" i="41" a="1"/>
  <c r="AJ128" i="41" s="1"/>
  <c r="AZ128" i="41" s="1"/>
  <c r="AI128" i="41" a="1"/>
  <c r="AI128" i="41" s="1"/>
  <c r="AY128" i="41" s="1"/>
  <c r="AH128" i="41" a="1"/>
  <c r="AH128" i="41" s="1"/>
  <c r="AX128" i="41" s="1"/>
  <c r="AG128" i="41" a="1"/>
  <c r="AG128" i="41" s="1"/>
  <c r="AW128" i="41" s="1"/>
  <c r="AF128" i="41" a="1"/>
  <c r="AF128" i="41" s="1"/>
  <c r="AV128" i="41" s="1"/>
  <c r="AE128" i="41" a="1"/>
  <c r="AE128" i="41" s="1"/>
  <c r="AC128" i="41" a="1"/>
  <c r="AC128" i="41" s="1"/>
  <c r="AS128" i="41" s="1"/>
  <c r="AB128" i="41" a="1"/>
  <c r="AB128" i="41" s="1"/>
  <c r="AR128" i="41" s="1"/>
  <c r="Y128" i="41"/>
  <c r="AO127" i="41" a="1"/>
  <c r="AO127" i="41" s="1"/>
  <c r="BE127" i="41" s="1"/>
  <c r="AN127" i="41" a="1"/>
  <c r="AN127" i="41" s="1"/>
  <c r="BD127" i="41" s="1"/>
  <c r="AM127" i="41" a="1"/>
  <c r="AM127" i="41" s="1"/>
  <c r="BC127" i="41" s="1"/>
  <c r="AL127" i="41" a="1"/>
  <c r="AL127" i="41" s="1"/>
  <c r="BB127" i="41" s="1"/>
  <c r="AK127" i="41" a="1"/>
  <c r="AK127" i="41" s="1"/>
  <c r="BA127" i="41" s="1"/>
  <c r="AJ127" i="41" a="1"/>
  <c r="AJ127" i="41" s="1"/>
  <c r="AZ127" i="41" s="1"/>
  <c r="AI127" i="41" a="1"/>
  <c r="AI127" i="41" s="1"/>
  <c r="AY127" i="41" s="1"/>
  <c r="AH127" i="41" a="1"/>
  <c r="AH127" i="41" s="1"/>
  <c r="AX127" i="41" s="1"/>
  <c r="AG127" i="41" a="1"/>
  <c r="AG127" i="41" s="1"/>
  <c r="AW127" i="41" s="1"/>
  <c r="AF127" i="41" a="1"/>
  <c r="AF127" i="41" s="1"/>
  <c r="AV127" i="41" s="1"/>
  <c r="AE127" i="41" a="1"/>
  <c r="AE127" i="41" s="1"/>
  <c r="AC127" i="41" a="1"/>
  <c r="AC127" i="41" s="1"/>
  <c r="AS127" i="41" s="1"/>
  <c r="AB127" i="41" a="1"/>
  <c r="AB127" i="41" s="1"/>
  <c r="AR127" i="41" s="1"/>
  <c r="Y127" i="41"/>
  <c r="AO126" i="41" a="1"/>
  <c r="AO126" i="41" s="1"/>
  <c r="BE126" i="41" s="1"/>
  <c r="AN126" i="41" a="1"/>
  <c r="AN126" i="41" s="1"/>
  <c r="BD126" i="41" s="1"/>
  <c r="AM126" i="41" a="1"/>
  <c r="AM126" i="41" s="1"/>
  <c r="BC126" i="41" s="1"/>
  <c r="AL126" i="41" a="1"/>
  <c r="AL126" i="41" s="1"/>
  <c r="BB126" i="41" s="1"/>
  <c r="AK126" i="41" a="1"/>
  <c r="AK126" i="41" s="1"/>
  <c r="BA126" i="41" s="1"/>
  <c r="AJ126" i="41" a="1"/>
  <c r="AJ126" i="41" s="1"/>
  <c r="AZ126" i="41" s="1"/>
  <c r="AI126" i="41" a="1"/>
  <c r="AI126" i="41" s="1"/>
  <c r="AY126" i="41" s="1"/>
  <c r="AH126" i="41" a="1"/>
  <c r="AH126" i="41" s="1"/>
  <c r="AX126" i="41" s="1"/>
  <c r="AG126" i="41" a="1"/>
  <c r="AG126" i="41" s="1"/>
  <c r="AW126" i="41" s="1"/>
  <c r="AF126" i="41" a="1"/>
  <c r="AF126" i="41" s="1"/>
  <c r="AV126" i="41" s="1"/>
  <c r="AE126" i="41" a="1"/>
  <c r="AE126" i="41" s="1"/>
  <c r="AU126" i="41" s="1"/>
  <c r="AC126" i="41" a="1"/>
  <c r="AC126" i="41" s="1"/>
  <c r="AB126" i="41" a="1"/>
  <c r="AB126" i="41" s="1"/>
  <c r="AR126" i="41" s="1"/>
  <c r="Y126" i="41"/>
  <c r="AO125" i="41" a="1"/>
  <c r="AO125" i="41" s="1"/>
  <c r="BE125" i="41" s="1"/>
  <c r="AN125" i="41" a="1"/>
  <c r="AN125" i="41" s="1"/>
  <c r="BD125" i="41" s="1"/>
  <c r="AM125" i="41" a="1"/>
  <c r="AM125" i="41" s="1"/>
  <c r="BC125" i="41" s="1"/>
  <c r="AL125" i="41" a="1"/>
  <c r="AL125" i="41" s="1"/>
  <c r="BB125" i="41" s="1"/>
  <c r="AK125" i="41" a="1"/>
  <c r="AK125" i="41" s="1"/>
  <c r="BA125" i="41" s="1"/>
  <c r="AJ125" i="41" a="1"/>
  <c r="AJ125" i="41" s="1"/>
  <c r="AZ125" i="41" s="1"/>
  <c r="AI125" i="41" a="1"/>
  <c r="AI125" i="41" s="1"/>
  <c r="AY125" i="41" s="1"/>
  <c r="AH125" i="41" a="1"/>
  <c r="AH125" i="41" s="1"/>
  <c r="AX125" i="41" s="1"/>
  <c r="AG125" i="41" a="1"/>
  <c r="AG125" i="41" s="1"/>
  <c r="AW125" i="41" s="1"/>
  <c r="AF125" i="41" a="1"/>
  <c r="AF125" i="41" s="1"/>
  <c r="AV125" i="41" s="1"/>
  <c r="AE125" i="41" a="1"/>
  <c r="AE125" i="41" s="1"/>
  <c r="AC125" i="41" a="1"/>
  <c r="AC125" i="41" s="1"/>
  <c r="AB125" i="41" a="1"/>
  <c r="AB125" i="41" s="1"/>
  <c r="AR125" i="41" s="1"/>
  <c r="Y125" i="41"/>
  <c r="AO124" i="41" a="1"/>
  <c r="AO124" i="41" s="1"/>
  <c r="AN124" i="41" a="1"/>
  <c r="AN124" i="41" s="1"/>
  <c r="AM124" i="41" a="1"/>
  <c r="AM124" i="41" s="1"/>
  <c r="AL124" i="41" a="1"/>
  <c r="AL124" i="41" s="1"/>
  <c r="BB124" i="41" s="1"/>
  <c r="AK124" i="41" a="1"/>
  <c r="AK124" i="41" s="1"/>
  <c r="AJ124" i="41" a="1"/>
  <c r="AJ124" i="41" s="1"/>
  <c r="AZ124" i="41" s="1"/>
  <c r="AI124" i="41" a="1"/>
  <c r="AI124" i="41" s="1"/>
  <c r="AY124" i="41" s="1"/>
  <c r="AH124" i="41" a="1"/>
  <c r="AH124" i="41" s="1"/>
  <c r="AG124" i="41" a="1"/>
  <c r="AG124" i="41" s="1"/>
  <c r="AW124" i="41" s="1"/>
  <c r="AF124" i="41" a="1"/>
  <c r="AF124" i="41" s="1"/>
  <c r="AE124" i="41" a="1"/>
  <c r="AE124" i="41" s="1"/>
  <c r="AU124" i="41" s="1"/>
  <c r="AC124" i="41" a="1"/>
  <c r="AC124" i="41" s="1"/>
  <c r="AB124" i="41" a="1"/>
  <c r="AB124" i="41" s="1"/>
  <c r="AR124" i="41" s="1"/>
  <c r="Y124" i="41"/>
  <c r="AO122" i="41" a="1"/>
  <c r="AO122" i="41" s="1"/>
  <c r="BE122" i="41" s="1"/>
  <c r="AN122" i="41" a="1"/>
  <c r="AN122" i="41" s="1"/>
  <c r="BD122" i="41" s="1"/>
  <c r="AM122" i="41" a="1"/>
  <c r="AM122" i="41" s="1"/>
  <c r="BC122" i="41" s="1"/>
  <c r="AL122" i="41" a="1"/>
  <c r="AL122" i="41" s="1"/>
  <c r="BB122" i="41" s="1"/>
  <c r="AK122" i="41" a="1"/>
  <c r="AK122" i="41" s="1"/>
  <c r="BA122" i="41" s="1"/>
  <c r="AJ122" i="41" a="1"/>
  <c r="AJ122" i="41" s="1"/>
  <c r="AZ122" i="41" s="1"/>
  <c r="AI122" i="41" a="1"/>
  <c r="AI122" i="41" s="1"/>
  <c r="AY122" i="41" s="1"/>
  <c r="AH122" i="41" a="1"/>
  <c r="AH122" i="41" s="1"/>
  <c r="AX122" i="41" s="1"/>
  <c r="AG122" i="41" a="1"/>
  <c r="AG122" i="41" s="1"/>
  <c r="AW122" i="41" s="1"/>
  <c r="AF122" i="41" a="1"/>
  <c r="AF122" i="41" s="1"/>
  <c r="AV122" i="41" s="1"/>
  <c r="AE122" i="41" a="1"/>
  <c r="AE122" i="41" s="1"/>
  <c r="AU122" i="41" s="1"/>
  <c r="AC122" i="41" a="1"/>
  <c r="AC122" i="41" s="1"/>
  <c r="AS122" i="41" s="1"/>
  <c r="AB122" i="41" a="1"/>
  <c r="AB122" i="41" s="1"/>
  <c r="AR122" i="41" s="1"/>
  <c r="Y122" i="41"/>
  <c r="AO121" i="41" a="1"/>
  <c r="AO121" i="41" s="1"/>
  <c r="BE121" i="41" s="1"/>
  <c r="AN121" i="41" a="1"/>
  <c r="AN121" i="41" s="1"/>
  <c r="BD121" i="41" s="1"/>
  <c r="AM121" i="41" a="1"/>
  <c r="AM121" i="41" s="1"/>
  <c r="BC121" i="41" s="1"/>
  <c r="AL121" i="41" a="1"/>
  <c r="AL121" i="41" s="1"/>
  <c r="BB121" i="41" s="1"/>
  <c r="AK121" i="41" a="1"/>
  <c r="AK121" i="41" s="1"/>
  <c r="BA121" i="41" s="1"/>
  <c r="AJ121" i="41" a="1"/>
  <c r="AJ121" i="41" s="1"/>
  <c r="AZ121" i="41" s="1"/>
  <c r="AI121" i="41" a="1"/>
  <c r="AI121" i="41" s="1"/>
  <c r="AY121" i="41" s="1"/>
  <c r="AH121" i="41" a="1"/>
  <c r="AH121" i="41" s="1"/>
  <c r="AX121" i="41" s="1"/>
  <c r="AG121" i="41" a="1"/>
  <c r="AG121" i="41" s="1"/>
  <c r="AW121" i="41" s="1"/>
  <c r="AF121" i="41" a="1"/>
  <c r="AF121" i="41" s="1"/>
  <c r="AV121" i="41" s="1"/>
  <c r="AE121" i="41" a="1"/>
  <c r="AE121" i="41" s="1"/>
  <c r="AC121" i="41" a="1"/>
  <c r="AC121" i="41" s="1"/>
  <c r="AS121" i="41" s="1"/>
  <c r="AB121" i="41" a="1"/>
  <c r="AB121" i="41" s="1"/>
  <c r="AR121" i="41" s="1"/>
  <c r="Y121" i="41"/>
  <c r="AO120" i="41" a="1"/>
  <c r="AO120" i="41" s="1"/>
  <c r="BE120" i="41" s="1"/>
  <c r="AN120" i="41" a="1"/>
  <c r="AN120" i="41" s="1"/>
  <c r="BD120" i="41" s="1"/>
  <c r="AM120" i="41" a="1"/>
  <c r="AM120" i="41" s="1"/>
  <c r="BC120" i="41" s="1"/>
  <c r="AL120" i="41" a="1"/>
  <c r="AL120" i="41" s="1"/>
  <c r="BB120" i="41" s="1"/>
  <c r="AK120" i="41" a="1"/>
  <c r="AK120" i="41" s="1"/>
  <c r="BA120" i="41" s="1"/>
  <c r="AJ120" i="41" a="1"/>
  <c r="AJ120" i="41" s="1"/>
  <c r="AZ120" i="41" s="1"/>
  <c r="AI120" i="41" a="1"/>
  <c r="AI120" i="41" s="1"/>
  <c r="AY120" i="41" s="1"/>
  <c r="AH120" i="41" a="1"/>
  <c r="AH120" i="41" s="1"/>
  <c r="AX120" i="41" s="1"/>
  <c r="AG120" i="41" a="1"/>
  <c r="AG120" i="41" s="1"/>
  <c r="AW120" i="41" s="1"/>
  <c r="AF120" i="41" a="1"/>
  <c r="AF120" i="41" s="1"/>
  <c r="AV120" i="41" s="1"/>
  <c r="AE120" i="41" a="1"/>
  <c r="AE120" i="41" s="1"/>
  <c r="AC120" i="41" a="1"/>
  <c r="AC120" i="41" s="1"/>
  <c r="AS120" i="41" s="1"/>
  <c r="AB120" i="41" a="1"/>
  <c r="AB120" i="41" s="1"/>
  <c r="AR120" i="41" s="1"/>
  <c r="Y120" i="41"/>
  <c r="AO119" i="41" a="1"/>
  <c r="AO119" i="41" s="1"/>
  <c r="BE119" i="41" s="1"/>
  <c r="AN119" i="41" a="1"/>
  <c r="AN119" i="41" s="1"/>
  <c r="BD119" i="41" s="1"/>
  <c r="AM119" i="41" a="1"/>
  <c r="AM119" i="41" s="1"/>
  <c r="BC119" i="41" s="1"/>
  <c r="AL119" i="41" a="1"/>
  <c r="AL119" i="41" s="1"/>
  <c r="BB119" i="41" s="1"/>
  <c r="AK119" i="41" a="1"/>
  <c r="AK119" i="41" s="1"/>
  <c r="BA119" i="41" s="1"/>
  <c r="AJ119" i="41" a="1"/>
  <c r="AJ119" i="41" s="1"/>
  <c r="AZ119" i="41" s="1"/>
  <c r="AI119" i="41" a="1"/>
  <c r="AI119" i="41" s="1"/>
  <c r="AY119" i="41" s="1"/>
  <c r="AH119" i="41" a="1"/>
  <c r="AH119" i="41" s="1"/>
  <c r="AX119" i="41" s="1"/>
  <c r="AG119" i="41" a="1"/>
  <c r="AG119" i="41" s="1"/>
  <c r="AW119" i="41" s="1"/>
  <c r="AF119" i="41" a="1"/>
  <c r="AF119" i="41" s="1"/>
  <c r="AV119" i="41" s="1"/>
  <c r="AE119" i="41" a="1"/>
  <c r="AE119" i="41" s="1"/>
  <c r="AU119" i="41" s="1"/>
  <c r="AC119" i="41" a="1"/>
  <c r="AC119" i="41" s="1"/>
  <c r="AS119" i="41" s="1"/>
  <c r="AB119" i="41" a="1"/>
  <c r="AB119" i="41" s="1"/>
  <c r="Y119" i="41"/>
  <c r="AO118" i="41" a="1"/>
  <c r="AO118" i="41" s="1"/>
  <c r="BE118" i="41" s="1"/>
  <c r="AN118" i="41" a="1"/>
  <c r="AN118" i="41" s="1"/>
  <c r="BD118" i="41" s="1"/>
  <c r="AM118" i="41" a="1"/>
  <c r="AM118" i="41" s="1"/>
  <c r="BC118" i="41" s="1"/>
  <c r="AL118" i="41" a="1"/>
  <c r="AL118" i="41" s="1"/>
  <c r="BB118" i="41" s="1"/>
  <c r="AK118" i="41" a="1"/>
  <c r="AK118" i="41" s="1"/>
  <c r="BA118" i="41" s="1"/>
  <c r="AJ118" i="41" a="1"/>
  <c r="AJ118" i="41" s="1"/>
  <c r="AZ118" i="41" s="1"/>
  <c r="AI118" i="41" a="1"/>
  <c r="AI118" i="41" s="1"/>
  <c r="AY118" i="41" s="1"/>
  <c r="AH118" i="41" a="1"/>
  <c r="AH118" i="41" s="1"/>
  <c r="AG118" i="41" a="1"/>
  <c r="AG118" i="41" s="1"/>
  <c r="AW118" i="41" s="1"/>
  <c r="AF118" i="41" a="1"/>
  <c r="AF118" i="41" s="1"/>
  <c r="AV118" i="41" s="1"/>
  <c r="AE118" i="41" a="1"/>
  <c r="AE118" i="41" s="1"/>
  <c r="AU118" i="41" s="1"/>
  <c r="AC118" i="41" a="1"/>
  <c r="AC118" i="41" s="1"/>
  <c r="AS118" i="41" s="1"/>
  <c r="AB118" i="41" a="1"/>
  <c r="AB118" i="41" s="1"/>
  <c r="AO117" i="41" a="1"/>
  <c r="AO117" i="41" s="1"/>
  <c r="BE117" i="41" s="1"/>
  <c r="AN117" i="41" a="1"/>
  <c r="AN117" i="41" s="1"/>
  <c r="BD117" i="41" s="1"/>
  <c r="AM117" i="41" a="1"/>
  <c r="AM117" i="41" s="1"/>
  <c r="BC117" i="41" s="1"/>
  <c r="AL117" i="41" a="1"/>
  <c r="AL117" i="41" s="1"/>
  <c r="BB117" i="41" s="1"/>
  <c r="AK117" i="41" a="1"/>
  <c r="AK117" i="41" s="1"/>
  <c r="BA117" i="41" s="1"/>
  <c r="AJ117" i="41" a="1"/>
  <c r="AJ117" i="41" s="1"/>
  <c r="AZ117" i="41" s="1"/>
  <c r="AI117" i="41" a="1"/>
  <c r="AI117" i="41" s="1"/>
  <c r="AY117" i="41" s="1"/>
  <c r="AH117" i="41" a="1"/>
  <c r="AH117" i="41" s="1"/>
  <c r="AX117" i="41" s="1"/>
  <c r="AG117" i="41" a="1"/>
  <c r="AG117" i="41" s="1"/>
  <c r="AW117" i="41" s="1"/>
  <c r="AF117" i="41" a="1"/>
  <c r="AF117" i="41" s="1"/>
  <c r="AV117" i="41" s="1"/>
  <c r="AE117" i="41" a="1"/>
  <c r="AE117" i="41" s="1"/>
  <c r="AC117" i="41" a="1"/>
  <c r="AC117" i="41" s="1"/>
  <c r="AS117" i="41" s="1"/>
  <c r="AB117" i="41" a="1"/>
  <c r="AB117" i="41" s="1"/>
  <c r="AO116" i="41" a="1"/>
  <c r="AO116" i="41" s="1"/>
  <c r="BE116" i="41" s="1"/>
  <c r="AN116" i="41" a="1"/>
  <c r="AN116" i="41" s="1"/>
  <c r="BD116" i="41" s="1"/>
  <c r="AM116" i="41" a="1"/>
  <c r="AM116" i="41" s="1"/>
  <c r="BC116" i="41" s="1"/>
  <c r="AL116" i="41" a="1"/>
  <c r="AL116" i="41" s="1"/>
  <c r="BB116" i="41" s="1"/>
  <c r="AK116" i="41" a="1"/>
  <c r="AK116" i="41" s="1"/>
  <c r="BA116" i="41" s="1"/>
  <c r="AJ116" i="41" a="1"/>
  <c r="AJ116" i="41" s="1"/>
  <c r="AZ116" i="41" s="1"/>
  <c r="AI116" i="41" a="1"/>
  <c r="AI116" i="41" s="1"/>
  <c r="AY116" i="41" s="1"/>
  <c r="AH116" i="41" a="1"/>
  <c r="AH116" i="41" s="1"/>
  <c r="AX116" i="41" s="1"/>
  <c r="AG116" i="41" a="1"/>
  <c r="AG116" i="41" s="1"/>
  <c r="AW116" i="41" s="1"/>
  <c r="AF116" i="41" a="1"/>
  <c r="AF116" i="41" s="1"/>
  <c r="AV116" i="41" s="1"/>
  <c r="AE116" i="41" a="1"/>
  <c r="AE116" i="41" s="1"/>
  <c r="AC116" i="41" a="1"/>
  <c r="AC116" i="41" s="1"/>
  <c r="AS116" i="41" s="1"/>
  <c r="AB116" i="41" a="1"/>
  <c r="AB116" i="41" s="1"/>
  <c r="AO115" i="41" a="1"/>
  <c r="AO115" i="41" s="1"/>
  <c r="BE115" i="41" s="1"/>
  <c r="AN115" i="41" a="1"/>
  <c r="AN115" i="41" s="1"/>
  <c r="BD115" i="41" s="1"/>
  <c r="AM115" i="41" a="1"/>
  <c r="AM115" i="41" s="1"/>
  <c r="BC115" i="41" s="1"/>
  <c r="AL115" i="41" a="1"/>
  <c r="AL115" i="41" s="1"/>
  <c r="BB115" i="41" s="1"/>
  <c r="AK115" i="41" a="1"/>
  <c r="AK115" i="41" s="1"/>
  <c r="BA115" i="41" s="1"/>
  <c r="AJ115" i="41" a="1"/>
  <c r="AJ115" i="41" s="1"/>
  <c r="AI115" i="41" a="1"/>
  <c r="AI115" i="41" s="1"/>
  <c r="AY115" i="41" s="1"/>
  <c r="AH115" i="41" a="1"/>
  <c r="AH115" i="41" s="1"/>
  <c r="AX115" i="41" s="1"/>
  <c r="AG115" i="41" a="1"/>
  <c r="AG115" i="41" s="1"/>
  <c r="AW115" i="41" s="1"/>
  <c r="AF115" i="41" a="1"/>
  <c r="AF115" i="41" s="1"/>
  <c r="AV115" i="41" s="1"/>
  <c r="AE115" i="41" a="1"/>
  <c r="AE115" i="41" s="1"/>
  <c r="AU115" i="41" s="1"/>
  <c r="AC115" i="41" a="1"/>
  <c r="AC115" i="41" s="1"/>
  <c r="AS115" i="41" s="1"/>
  <c r="AB115" i="41" a="1"/>
  <c r="AB115" i="41" s="1"/>
  <c r="Y115" i="41"/>
  <c r="AO114" i="41" a="1"/>
  <c r="AO114" i="41" s="1"/>
  <c r="BE114" i="41" s="1"/>
  <c r="AN114" i="41" a="1"/>
  <c r="AN114" i="41" s="1"/>
  <c r="BD114" i="41" s="1"/>
  <c r="AM114" i="41" a="1"/>
  <c r="AM114" i="41" s="1"/>
  <c r="BC114" i="41" s="1"/>
  <c r="AL114" i="41" a="1"/>
  <c r="AL114" i="41" s="1"/>
  <c r="BB114" i="41" s="1"/>
  <c r="AK114" i="41" a="1"/>
  <c r="AK114" i="41" s="1"/>
  <c r="BA114" i="41" s="1"/>
  <c r="AJ114" i="41" a="1"/>
  <c r="AJ114" i="41" s="1"/>
  <c r="AZ114" i="41" s="1"/>
  <c r="AI114" i="41" a="1"/>
  <c r="AI114" i="41" s="1"/>
  <c r="AY114" i="41" s="1"/>
  <c r="AH114" i="41" a="1"/>
  <c r="AH114" i="41" s="1"/>
  <c r="AX114" i="41" s="1"/>
  <c r="AG114" i="41" a="1"/>
  <c r="AG114" i="41" s="1"/>
  <c r="AW114" i="41" s="1"/>
  <c r="AF114" i="41" a="1"/>
  <c r="AF114" i="41" s="1"/>
  <c r="AV114" i="41" s="1"/>
  <c r="AE114" i="41" a="1"/>
  <c r="AE114" i="41" s="1"/>
  <c r="AC114" i="41" a="1"/>
  <c r="AC114" i="41" s="1"/>
  <c r="AS114" i="41" s="1"/>
  <c r="AB114" i="41" a="1"/>
  <c r="AB114" i="41" s="1"/>
  <c r="AR114" i="41" s="1"/>
  <c r="Y114" i="41"/>
  <c r="AO113" i="41" a="1"/>
  <c r="AO113" i="41" s="1"/>
  <c r="BE113" i="41" s="1"/>
  <c r="AN113" i="41" a="1"/>
  <c r="AN113" i="41" s="1"/>
  <c r="BD113" i="41" s="1"/>
  <c r="AM113" i="41" a="1"/>
  <c r="AM113" i="41" s="1"/>
  <c r="BC113" i="41" s="1"/>
  <c r="AL113" i="41" a="1"/>
  <c r="AL113" i="41" s="1"/>
  <c r="BB113" i="41" s="1"/>
  <c r="AK113" i="41" a="1"/>
  <c r="AK113" i="41" s="1"/>
  <c r="BA113" i="41" s="1"/>
  <c r="AJ113" i="41" a="1"/>
  <c r="AJ113" i="41" s="1"/>
  <c r="AZ113" i="41" s="1"/>
  <c r="AI113" i="41" a="1"/>
  <c r="AI113" i="41" s="1"/>
  <c r="AY113" i="41" s="1"/>
  <c r="AH113" i="41" a="1"/>
  <c r="AH113" i="41" s="1"/>
  <c r="AX113" i="41" s="1"/>
  <c r="AG113" i="41" a="1"/>
  <c r="AG113" i="41" s="1"/>
  <c r="AW113" i="41" s="1"/>
  <c r="AF113" i="41" a="1"/>
  <c r="AF113" i="41" s="1"/>
  <c r="AV113" i="41" s="1"/>
  <c r="AE113" i="41" a="1"/>
  <c r="AE113" i="41" s="1"/>
  <c r="AU113" i="41" s="1"/>
  <c r="AC113" i="41" a="1"/>
  <c r="AC113" i="41" s="1"/>
  <c r="AS113" i="41" s="1"/>
  <c r="AB113" i="41" a="1"/>
  <c r="AB113" i="41" s="1"/>
  <c r="Y113" i="41"/>
  <c r="AO111" i="41" a="1"/>
  <c r="AO111" i="41" s="1"/>
  <c r="BE111" i="41" s="1"/>
  <c r="AN111" i="41" a="1"/>
  <c r="AN111" i="41" s="1"/>
  <c r="BD111" i="41" s="1"/>
  <c r="AM111" i="41" a="1"/>
  <c r="AM111" i="41" s="1"/>
  <c r="BC111" i="41" s="1"/>
  <c r="AL111" i="41" a="1"/>
  <c r="AL111" i="41" s="1"/>
  <c r="BB111" i="41" s="1"/>
  <c r="AK111" i="41" a="1"/>
  <c r="AK111" i="41" s="1"/>
  <c r="BA111" i="41" s="1"/>
  <c r="AJ111" i="41" a="1"/>
  <c r="AJ111" i="41" s="1"/>
  <c r="AZ111" i="41" s="1"/>
  <c r="AI111" i="41" a="1"/>
  <c r="AI111" i="41" s="1"/>
  <c r="AY111" i="41" s="1"/>
  <c r="AH111" i="41" a="1"/>
  <c r="AH111" i="41" s="1"/>
  <c r="AX111" i="41" s="1"/>
  <c r="AG111" i="41" a="1"/>
  <c r="AG111" i="41" s="1"/>
  <c r="AW111" i="41" s="1"/>
  <c r="AF111" i="41" a="1"/>
  <c r="AF111" i="41" s="1"/>
  <c r="AV111" i="41" s="1"/>
  <c r="AE111" i="41" a="1"/>
  <c r="AE111" i="41" s="1"/>
  <c r="AC111" i="41" a="1"/>
  <c r="AC111" i="41" s="1"/>
  <c r="AB111" i="41" a="1"/>
  <c r="AB111" i="41" s="1"/>
  <c r="AR111" i="41" s="1"/>
  <c r="Y111" i="41"/>
  <c r="AO110" i="41" a="1"/>
  <c r="AO110" i="41" s="1"/>
  <c r="BE110" i="41" s="1"/>
  <c r="AN110" i="41" a="1"/>
  <c r="AN110" i="41" s="1"/>
  <c r="BD110" i="41" s="1"/>
  <c r="AM110" i="41" a="1"/>
  <c r="AM110" i="41" s="1"/>
  <c r="BC110" i="41" s="1"/>
  <c r="AL110" i="41" a="1"/>
  <c r="AL110" i="41" s="1"/>
  <c r="BB110" i="41" s="1"/>
  <c r="AK110" i="41" a="1"/>
  <c r="AK110" i="41" s="1"/>
  <c r="BA110" i="41" s="1"/>
  <c r="AJ110" i="41" a="1"/>
  <c r="AJ110" i="41" s="1"/>
  <c r="AZ110" i="41" s="1"/>
  <c r="AI110" i="41" a="1"/>
  <c r="AI110" i="41" s="1"/>
  <c r="AY110" i="41" s="1"/>
  <c r="AH110" i="41" a="1"/>
  <c r="AH110" i="41" s="1"/>
  <c r="AX110" i="41" s="1"/>
  <c r="AG110" i="41" a="1"/>
  <c r="AG110" i="41" s="1"/>
  <c r="AW110" i="41" s="1"/>
  <c r="AF110" i="41" a="1"/>
  <c r="AF110" i="41" s="1"/>
  <c r="AV110" i="41" s="1"/>
  <c r="AE110" i="41" a="1"/>
  <c r="AE110" i="41" s="1"/>
  <c r="AU110" i="41" s="1"/>
  <c r="AC110" i="41" a="1"/>
  <c r="AC110" i="41" s="1"/>
  <c r="AS110" i="41" s="1"/>
  <c r="AB110" i="41" a="1"/>
  <c r="AB110" i="41" s="1"/>
  <c r="AR110" i="41" s="1"/>
  <c r="Y110" i="41"/>
  <c r="AO109" i="41" a="1"/>
  <c r="AO109" i="41" s="1"/>
  <c r="BE109" i="41" s="1"/>
  <c r="AN109" i="41" a="1"/>
  <c r="AN109" i="41" s="1"/>
  <c r="BD109" i="41" s="1"/>
  <c r="AM109" i="41" a="1"/>
  <c r="AM109" i="41" s="1"/>
  <c r="BC109" i="41" s="1"/>
  <c r="AL109" i="41" a="1"/>
  <c r="AL109" i="41" s="1"/>
  <c r="BB109" i="41" s="1"/>
  <c r="AK109" i="41" a="1"/>
  <c r="AK109" i="41" s="1"/>
  <c r="BA109" i="41" s="1"/>
  <c r="AJ109" i="41" a="1"/>
  <c r="AJ109" i="41" s="1"/>
  <c r="AZ109" i="41" s="1"/>
  <c r="AI109" i="41" a="1"/>
  <c r="AI109" i="41" s="1"/>
  <c r="AY109" i="41" s="1"/>
  <c r="AH109" i="41" a="1"/>
  <c r="AH109" i="41" s="1"/>
  <c r="AX109" i="41" s="1"/>
  <c r="AG109" i="41" a="1"/>
  <c r="AG109" i="41" s="1"/>
  <c r="AW109" i="41" s="1"/>
  <c r="AF109" i="41" a="1"/>
  <c r="AF109" i="41" s="1"/>
  <c r="AV109" i="41" s="1"/>
  <c r="AE109" i="41" a="1"/>
  <c r="AE109" i="41" s="1"/>
  <c r="AC109" i="41" a="1"/>
  <c r="AC109" i="41" s="1"/>
  <c r="AS109" i="41" s="1"/>
  <c r="AB109" i="41" a="1"/>
  <c r="AB109" i="41" s="1"/>
  <c r="AR109" i="41" s="1"/>
  <c r="Y109" i="41"/>
  <c r="AO108" i="41" a="1"/>
  <c r="AO108" i="41" s="1"/>
  <c r="BE108" i="41" s="1"/>
  <c r="AN108" i="41" a="1"/>
  <c r="AN108" i="41" s="1"/>
  <c r="BD108" i="41" s="1"/>
  <c r="AM108" i="41" a="1"/>
  <c r="AM108" i="41" s="1"/>
  <c r="BC108" i="41" s="1"/>
  <c r="AL108" i="41" a="1"/>
  <c r="AL108" i="41" s="1"/>
  <c r="BB108" i="41" s="1"/>
  <c r="AK108" i="41" a="1"/>
  <c r="AK108" i="41" s="1"/>
  <c r="BA108" i="41" s="1"/>
  <c r="AJ108" i="41" a="1"/>
  <c r="AJ108" i="41" s="1"/>
  <c r="AZ108" i="41" s="1"/>
  <c r="AI108" i="41" a="1"/>
  <c r="AI108" i="41" s="1"/>
  <c r="AY108" i="41" s="1"/>
  <c r="AH108" i="41" a="1"/>
  <c r="AH108" i="41" s="1"/>
  <c r="AX108" i="41" s="1"/>
  <c r="AG108" i="41" a="1"/>
  <c r="AG108" i="41" s="1"/>
  <c r="AW108" i="41" s="1"/>
  <c r="AF108" i="41" a="1"/>
  <c r="AF108" i="41" s="1"/>
  <c r="AV108" i="41" s="1"/>
  <c r="AE108" i="41" a="1"/>
  <c r="AE108" i="41" s="1"/>
  <c r="AC108" i="41" a="1"/>
  <c r="AC108" i="41" s="1"/>
  <c r="AS108" i="41" s="1"/>
  <c r="AB108" i="41" a="1"/>
  <c r="AB108" i="41" s="1"/>
  <c r="Y108" i="41"/>
  <c r="AO107" i="41" a="1"/>
  <c r="AO107" i="41" s="1"/>
  <c r="BE107" i="41" s="1"/>
  <c r="AN107" i="41" a="1"/>
  <c r="AN107" i="41" s="1"/>
  <c r="BD107" i="41" s="1"/>
  <c r="AM107" i="41" a="1"/>
  <c r="AM107" i="41" s="1"/>
  <c r="BC107" i="41" s="1"/>
  <c r="AL107" i="41" a="1"/>
  <c r="AL107" i="41" s="1"/>
  <c r="BB107" i="41" s="1"/>
  <c r="AK107" i="41" a="1"/>
  <c r="AK107" i="41" s="1"/>
  <c r="BA107" i="41" s="1"/>
  <c r="AJ107" i="41" a="1"/>
  <c r="AJ107" i="41" s="1"/>
  <c r="AZ107" i="41" s="1"/>
  <c r="AI107" i="41" a="1"/>
  <c r="AI107" i="41" s="1"/>
  <c r="AY107" i="41" s="1"/>
  <c r="AH107" i="41" a="1"/>
  <c r="AH107" i="41" s="1"/>
  <c r="AX107" i="41" s="1"/>
  <c r="AG107" i="41" a="1"/>
  <c r="AG107" i="41" s="1"/>
  <c r="AW107" i="41" s="1"/>
  <c r="AF107" i="41" a="1"/>
  <c r="AF107" i="41" s="1"/>
  <c r="AV107" i="41" s="1"/>
  <c r="AE107" i="41" a="1"/>
  <c r="AE107" i="41" s="1"/>
  <c r="AC107" i="41" a="1"/>
  <c r="AC107" i="41" s="1"/>
  <c r="AS107" i="41" s="1"/>
  <c r="AB107" i="41" a="1"/>
  <c r="AB107" i="41" s="1"/>
  <c r="Y107" i="41"/>
  <c r="AO106" i="41" a="1"/>
  <c r="AO106" i="41" s="1"/>
  <c r="BE106" i="41" s="1"/>
  <c r="AN106" i="41" a="1"/>
  <c r="AN106" i="41" s="1"/>
  <c r="BD106" i="41" s="1"/>
  <c r="AM106" i="41" a="1"/>
  <c r="AM106" i="41" s="1"/>
  <c r="BC106" i="41" s="1"/>
  <c r="AL106" i="41" a="1"/>
  <c r="AL106" i="41" s="1"/>
  <c r="BB106" i="41" s="1"/>
  <c r="AK106" i="41" a="1"/>
  <c r="AK106" i="41" s="1"/>
  <c r="BA106" i="41" s="1"/>
  <c r="AJ106" i="41" a="1"/>
  <c r="AJ106" i="41" s="1"/>
  <c r="AZ106" i="41" s="1"/>
  <c r="AI106" i="41" a="1"/>
  <c r="AI106" i="41" s="1"/>
  <c r="AY106" i="41" s="1"/>
  <c r="AH106" i="41" a="1"/>
  <c r="AH106" i="41" s="1"/>
  <c r="AX106" i="41" s="1"/>
  <c r="AG106" i="41" a="1"/>
  <c r="AG106" i="41" s="1"/>
  <c r="AW106" i="41" s="1"/>
  <c r="AF106" i="41" a="1"/>
  <c r="AF106" i="41" s="1"/>
  <c r="AV106" i="41" s="1"/>
  <c r="AE106" i="41" a="1"/>
  <c r="AE106" i="41" s="1"/>
  <c r="AC106" i="41" a="1"/>
  <c r="AC106" i="41" s="1"/>
  <c r="AS106" i="41" s="1"/>
  <c r="AB106" i="41" a="1"/>
  <c r="AB106" i="41" s="1"/>
  <c r="Y106" i="41"/>
  <c r="AO105" i="41" a="1"/>
  <c r="AO105" i="41" s="1"/>
  <c r="BE105" i="41" s="1"/>
  <c r="AN105" i="41" a="1"/>
  <c r="AN105" i="41" s="1"/>
  <c r="BD105" i="41" s="1"/>
  <c r="AM105" i="41" a="1"/>
  <c r="AM105" i="41" s="1"/>
  <c r="BC105" i="41" s="1"/>
  <c r="AL105" i="41" a="1"/>
  <c r="AL105" i="41" s="1"/>
  <c r="BB105" i="41" s="1"/>
  <c r="AK105" i="41" a="1"/>
  <c r="AK105" i="41" s="1"/>
  <c r="BA105" i="41" s="1"/>
  <c r="AJ105" i="41" a="1"/>
  <c r="AJ105" i="41" s="1"/>
  <c r="AZ105" i="41" s="1"/>
  <c r="AI105" i="41" a="1"/>
  <c r="AI105" i="41" s="1"/>
  <c r="AY105" i="41" s="1"/>
  <c r="AH105" i="41" a="1"/>
  <c r="AH105" i="41" s="1"/>
  <c r="AX105" i="41" s="1"/>
  <c r="AG105" i="41" a="1"/>
  <c r="AG105" i="41" s="1"/>
  <c r="AW105" i="41" s="1"/>
  <c r="AF105" i="41" a="1"/>
  <c r="AF105" i="41" s="1"/>
  <c r="AV105" i="41" s="1"/>
  <c r="AE105" i="41" a="1"/>
  <c r="AE105" i="41" s="1"/>
  <c r="AC105" i="41" a="1"/>
  <c r="AC105" i="41" s="1"/>
  <c r="AS105" i="41" s="1"/>
  <c r="AB105" i="41" a="1"/>
  <c r="AB105" i="41" s="1"/>
  <c r="AR105" i="41" s="1"/>
  <c r="AO104" i="41" a="1"/>
  <c r="AO104" i="41" s="1"/>
  <c r="BE104" i="41" s="1"/>
  <c r="AN104" i="41" a="1"/>
  <c r="AN104" i="41" s="1"/>
  <c r="BD104" i="41" s="1"/>
  <c r="AM104" i="41" a="1"/>
  <c r="AM104" i="41" s="1"/>
  <c r="BC104" i="41" s="1"/>
  <c r="AL104" i="41" a="1"/>
  <c r="AL104" i="41" s="1"/>
  <c r="BB104" i="41" s="1"/>
  <c r="AK104" i="41" a="1"/>
  <c r="AK104" i="41" s="1"/>
  <c r="BA104" i="41" s="1"/>
  <c r="AJ104" i="41" a="1"/>
  <c r="AJ104" i="41" s="1"/>
  <c r="AZ104" i="41" s="1"/>
  <c r="AI104" i="41" a="1"/>
  <c r="AI104" i="41" s="1"/>
  <c r="AY104" i="41" s="1"/>
  <c r="AH104" i="41" a="1"/>
  <c r="AH104" i="41" s="1"/>
  <c r="AX104" i="41" s="1"/>
  <c r="AG104" i="41" a="1"/>
  <c r="AG104" i="41" s="1"/>
  <c r="AW104" i="41" s="1"/>
  <c r="AF104" i="41" a="1"/>
  <c r="AF104" i="41" s="1"/>
  <c r="AV104" i="41" s="1"/>
  <c r="AE104" i="41" a="1"/>
  <c r="AE104" i="41" s="1"/>
  <c r="AC104" i="41" a="1"/>
  <c r="AC104" i="41" s="1"/>
  <c r="AS104" i="41" s="1"/>
  <c r="AB104" i="41" a="1"/>
  <c r="AB104" i="41" s="1"/>
  <c r="Y104" i="41"/>
  <c r="AO103" i="41" a="1"/>
  <c r="AO103" i="41" s="1"/>
  <c r="BE103" i="41" s="1"/>
  <c r="AN103" i="41" a="1"/>
  <c r="AN103" i="41" s="1"/>
  <c r="BD103" i="41" s="1"/>
  <c r="AM103" i="41" a="1"/>
  <c r="AM103" i="41" s="1"/>
  <c r="BC103" i="41" s="1"/>
  <c r="AL103" i="41" a="1"/>
  <c r="AL103" i="41" s="1"/>
  <c r="BB103" i="41" s="1"/>
  <c r="AK103" i="41" a="1"/>
  <c r="AK103" i="41" s="1"/>
  <c r="BA103" i="41" s="1"/>
  <c r="AJ103" i="41" a="1"/>
  <c r="AJ103" i="41" s="1"/>
  <c r="AZ103" i="41" s="1"/>
  <c r="AI103" i="41" a="1"/>
  <c r="AI103" i="41" s="1"/>
  <c r="AY103" i="41" s="1"/>
  <c r="AH103" i="41" a="1"/>
  <c r="AH103" i="41" s="1"/>
  <c r="AX103" i="41" s="1"/>
  <c r="AG103" i="41" a="1"/>
  <c r="AG103" i="41" s="1"/>
  <c r="AW103" i="41" s="1"/>
  <c r="AF103" i="41" a="1"/>
  <c r="AF103" i="41" s="1"/>
  <c r="AV103" i="41" s="1"/>
  <c r="AE103" i="41" a="1"/>
  <c r="AE103" i="41" s="1"/>
  <c r="AU103" i="41" s="1"/>
  <c r="AC103" i="41" a="1"/>
  <c r="AC103" i="41" s="1"/>
  <c r="AS103" i="41" s="1"/>
  <c r="AB103" i="41" a="1"/>
  <c r="AB103" i="41" s="1"/>
  <c r="AR103" i="41" s="1"/>
  <c r="Y103" i="41"/>
  <c r="AO102" i="41" a="1"/>
  <c r="AO102" i="41" s="1"/>
  <c r="BE102" i="41" s="1"/>
  <c r="AN102" i="41" a="1"/>
  <c r="AN102" i="41" s="1"/>
  <c r="BD102" i="41" s="1"/>
  <c r="AM102" i="41" a="1"/>
  <c r="AM102" i="41" s="1"/>
  <c r="BC102" i="41" s="1"/>
  <c r="AL102" i="41" a="1"/>
  <c r="AL102" i="41" s="1"/>
  <c r="BB102" i="41" s="1"/>
  <c r="AK102" i="41" a="1"/>
  <c r="AK102" i="41" s="1"/>
  <c r="BA102" i="41" s="1"/>
  <c r="AJ102" i="41" a="1"/>
  <c r="AJ102" i="41" s="1"/>
  <c r="AZ102" i="41" s="1"/>
  <c r="AI102" i="41" a="1"/>
  <c r="AI102" i="41" s="1"/>
  <c r="AY102" i="41" s="1"/>
  <c r="AH102" i="41" a="1"/>
  <c r="AH102" i="41" s="1"/>
  <c r="AX102" i="41" s="1"/>
  <c r="AG102" i="41" a="1"/>
  <c r="AG102" i="41" s="1"/>
  <c r="AW102" i="41" s="1"/>
  <c r="AF102" i="41" a="1"/>
  <c r="AF102" i="41" s="1"/>
  <c r="AV102" i="41" s="1"/>
  <c r="AE102" i="41" a="1"/>
  <c r="AE102" i="41" s="1"/>
  <c r="AU102" i="41" s="1"/>
  <c r="AC102" i="41" a="1"/>
  <c r="AC102" i="41" s="1"/>
  <c r="AS102" i="41" s="1"/>
  <c r="AB102" i="41" a="1"/>
  <c r="AB102" i="41" s="1"/>
  <c r="AO101" i="41" a="1"/>
  <c r="AO101" i="41" s="1"/>
  <c r="BE101" i="41" s="1"/>
  <c r="AN101" i="41" a="1"/>
  <c r="AN101" i="41" s="1"/>
  <c r="BD101" i="41" s="1"/>
  <c r="AM101" i="41" a="1"/>
  <c r="AM101" i="41" s="1"/>
  <c r="BC101" i="41" s="1"/>
  <c r="AL101" i="41" a="1"/>
  <c r="AL101" i="41" s="1"/>
  <c r="BB101" i="41" s="1"/>
  <c r="AK101" i="41" a="1"/>
  <c r="AK101" i="41" s="1"/>
  <c r="BA101" i="41" s="1"/>
  <c r="AJ101" i="41" a="1"/>
  <c r="AJ101" i="41" s="1"/>
  <c r="AZ101" i="41" s="1"/>
  <c r="AI101" i="41" a="1"/>
  <c r="AI101" i="41" s="1"/>
  <c r="AY101" i="41" s="1"/>
  <c r="AH101" i="41" a="1"/>
  <c r="AH101" i="41" s="1"/>
  <c r="AX101" i="41" s="1"/>
  <c r="AG101" i="41" a="1"/>
  <c r="AG101" i="41" s="1"/>
  <c r="AW101" i="41" s="1"/>
  <c r="AF101" i="41" a="1"/>
  <c r="AF101" i="41" s="1"/>
  <c r="AV101" i="41" s="1"/>
  <c r="AE101" i="41" a="1"/>
  <c r="AE101" i="41" s="1"/>
  <c r="AU101" i="41" s="1"/>
  <c r="AC101" i="41" a="1"/>
  <c r="AC101" i="41" s="1"/>
  <c r="AS101" i="41" s="1"/>
  <c r="AB101" i="41" a="1"/>
  <c r="AB101" i="41" s="1"/>
  <c r="AR101" i="41" s="1"/>
  <c r="Y101" i="41"/>
  <c r="AO100" i="41" a="1"/>
  <c r="AO100" i="41" s="1"/>
  <c r="BE100" i="41" s="1"/>
  <c r="AN100" i="41" a="1"/>
  <c r="AN100" i="41" s="1"/>
  <c r="BD100" i="41" s="1"/>
  <c r="AM100" i="41" a="1"/>
  <c r="AM100" i="41" s="1"/>
  <c r="BC100" i="41" s="1"/>
  <c r="AL100" i="41" a="1"/>
  <c r="AL100" i="41" s="1"/>
  <c r="BB100" i="41" s="1"/>
  <c r="AK100" i="41" a="1"/>
  <c r="AK100" i="41" s="1"/>
  <c r="BA100" i="41" s="1"/>
  <c r="AJ100" i="41" a="1"/>
  <c r="AJ100" i="41" s="1"/>
  <c r="AZ100" i="41" s="1"/>
  <c r="AI100" i="41" a="1"/>
  <c r="AI100" i="41" s="1"/>
  <c r="AY100" i="41" s="1"/>
  <c r="AH100" i="41" a="1"/>
  <c r="AH100" i="41" s="1"/>
  <c r="AX100" i="41" s="1"/>
  <c r="AG100" i="41" a="1"/>
  <c r="AG100" i="41" s="1"/>
  <c r="AW100" i="41" s="1"/>
  <c r="AF100" i="41" a="1"/>
  <c r="AF100" i="41" s="1"/>
  <c r="AV100" i="41" s="1"/>
  <c r="AE100" i="41" a="1"/>
  <c r="AE100" i="41" s="1"/>
  <c r="AU100" i="41" s="1"/>
  <c r="AC100" i="41" a="1"/>
  <c r="AC100" i="41" s="1"/>
  <c r="AS100" i="41" s="1"/>
  <c r="AB100" i="41" a="1"/>
  <c r="AB100" i="41" s="1"/>
  <c r="Y100" i="41"/>
  <c r="AO99" i="41" a="1"/>
  <c r="AO99" i="41" s="1"/>
  <c r="BE99" i="41" s="1"/>
  <c r="AN99" i="41" a="1"/>
  <c r="AN99" i="41" s="1"/>
  <c r="BD99" i="41" s="1"/>
  <c r="AM99" i="41" a="1"/>
  <c r="AM99" i="41" s="1"/>
  <c r="BC99" i="41" s="1"/>
  <c r="AL99" i="41" a="1"/>
  <c r="AL99" i="41" s="1"/>
  <c r="BB99" i="41" s="1"/>
  <c r="AK99" i="41" a="1"/>
  <c r="AK99" i="41" s="1"/>
  <c r="BA99" i="41" s="1"/>
  <c r="AJ99" i="41" a="1"/>
  <c r="AJ99" i="41" s="1"/>
  <c r="AZ99" i="41" s="1"/>
  <c r="AI99" i="41" a="1"/>
  <c r="AI99" i="41" s="1"/>
  <c r="AY99" i="41" s="1"/>
  <c r="AH99" i="41" a="1"/>
  <c r="AH99" i="41" s="1"/>
  <c r="AX99" i="41" s="1"/>
  <c r="AG99" i="41" a="1"/>
  <c r="AG99" i="41" s="1"/>
  <c r="AW99" i="41" s="1"/>
  <c r="AF99" i="41" a="1"/>
  <c r="AF99" i="41" s="1"/>
  <c r="AV99" i="41" s="1"/>
  <c r="AE99" i="41" a="1"/>
  <c r="AE99" i="41" s="1"/>
  <c r="AC99" i="41" a="1"/>
  <c r="AC99" i="41" s="1"/>
  <c r="AS99" i="41" s="1"/>
  <c r="AB99" i="41" a="1"/>
  <c r="AB99" i="41" s="1"/>
  <c r="AR99" i="41" s="1"/>
  <c r="Y99" i="41"/>
  <c r="AO98" i="41" a="1"/>
  <c r="AO98" i="41" s="1"/>
  <c r="BE98" i="41" s="1"/>
  <c r="AN98" i="41" a="1"/>
  <c r="AN98" i="41" s="1"/>
  <c r="BD98" i="41" s="1"/>
  <c r="AM98" i="41" a="1"/>
  <c r="AM98" i="41" s="1"/>
  <c r="BC98" i="41" s="1"/>
  <c r="AL98" i="41" a="1"/>
  <c r="AL98" i="41" s="1"/>
  <c r="BB98" i="41" s="1"/>
  <c r="AK98" i="41" a="1"/>
  <c r="AK98" i="41" s="1"/>
  <c r="BA98" i="41" s="1"/>
  <c r="AJ98" i="41" a="1"/>
  <c r="AJ98" i="41" s="1"/>
  <c r="AZ98" i="41" s="1"/>
  <c r="AI98" i="41" a="1"/>
  <c r="AI98" i="41" s="1"/>
  <c r="AY98" i="41" s="1"/>
  <c r="AH98" i="41" a="1"/>
  <c r="AH98" i="41" s="1"/>
  <c r="AX98" i="41" s="1"/>
  <c r="AG98" i="41" a="1"/>
  <c r="AG98" i="41" s="1"/>
  <c r="AW98" i="41" s="1"/>
  <c r="AF98" i="41" a="1"/>
  <c r="AF98" i="41" s="1"/>
  <c r="AV98" i="41" s="1"/>
  <c r="AE98" i="41" a="1"/>
  <c r="AE98" i="41" s="1"/>
  <c r="AU98" i="41" s="1"/>
  <c r="AC98" i="41" a="1"/>
  <c r="AC98" i="41" s="1"/>
  <c r="AS98" i="41" s="1"/>
  <c r="AB98" i="41" a="1"/>
  <c r="AB98" i="41" s="1"/>
  <c r="AR98" i="41" s="1"/>
  <c r="Y98" i="41"/>
  <c r="AO97" i="41" a="1"/>
  <c r="AO97" i="41" s="1"/>
  <c r="BE97" i="41" s="1"/>
  <c r="AN97" i="41" a="1"/>
  <c r="AN97" i="41" s="1"/>
  <c r="BD97" i="41" s="1"/>
  <c r="AM97" i="41" a="1"/>
  <c r="AM97" i="41" s="1"/>
  <c r="BC97" i="41" s="1"/>
  <c r="AL97" i="41" a="1"/>
  <c r="AL97" i="41" s="1"/>
  <c r="BB97" i="41" s="1"/>
  <c r="AK97" i="41" a="1"/>
  <c r="AK97" i="41" s="1"/>
  <c r="BA97" i="41" s="1"/>
  <c r="AJ97" i="41" a="1"/>
  <c r="AJ97" i="41" s="1"/>
  <c r="AZ97" i="41" s="1"/>
  <c r="AI97" i="41" a="1"/>
  <c r="AI97" i="41" s="1"/>
  <c r="AY97" i="41" s="1"/>
  <c r="AH97" i="41" a="1"/>
  <c r="AH97" i="41" s="1"/>
  <c r="AX97" i="41" s="1"/>
  <c r="AG97" i="41" a="1"/>
  <c r="AG97" i="41" s="1"/>
  <c r="AW97" i="41" s="1"/>
  <c r="AF97" i="41" a="1"/>
  <c r="AF97" i="41" s="1"/>
  <c r="AV97" i="41" s="1"/>
  <c r="AE97" i="41" a="1"/>
  <c r="AE97" i="41" s="1"/>
  <c r="AC97" i="41" a="1"/>
  <c r="AC97" i="41" s="1"/>
  <c r="AB97" i="41" a="1"/>
  <c r="AB97" i="41" s="1"/>
  <c r="AR97" i="41" s="1"/>
  <c r="Y97" i="41"/>
  <c r="AO96" i="41" a="1"/>
  <c r="AO96" i="41" s="1"/>
  <c r="BE96" i="41" s="1"/>
  <c r="AN96" i="41" a="1"/>
  <c r="AN96" i="41" s="1"/>
  <c r="BD96" i="41" s="1"/>
  <c r="AM96" i="41" a="1"/>
  <c r="AM96" i="41" s="1"/>
  <c r="BC96" i="41" s="1"/>
  <c r="AL96" i="41" a="1"/>
  <c r="AL96" i="41" s="1"/>
  <c r="BB96" i="41" s="1"/>
  <c r="AK96" i="41" a="1"/>
  <c r="AK96" i="41" s="1"/>
  <c r="BA96" i="41" s="1"/>
  <c r="AJ96" i="41" a="1"/>
  <c r="AJ96" i="41" s="1"/>
  <c r="AZ96" i="41" s="1"/>
  <c r="AI96" i="41" a="1"/>
  <c r="AI96" i="41" s="1"/>
  <c r="AY96" i="41" s="1"/>
  <c r="AH96" i="41" a="1"/>
  <c r="AH96" i="41" s="1"/>
  <c r="AX96" i="41" s="1"/>
  <c r="AG96" i="41" a="1"/>
  <c r="AG96" i="41" s="1"/>
  <c r="AW96" i="41" s="1"/>
  <c r="AF96" i="41" a="1"/>
  <c r="AF96" i="41" s="1"/>
  <c r="AV96" i="41" s="1"/>
  <c r="AE96" i="41" a="1"/>
  <c r="AE96" i="41" s="1"/>
  <c r="AU96" i="41" s="1"/>
  <c r="AC96" i="41" a="1"/>
  <c r="AC96" i="41" s="1"/>
  <c r="AS96" i="41" s="1"/>
  <c r="AB96" i="41" a="1"/>
  <c r="AB96" i="41" s="1"/>
  <c r="AR96" i="41" s="1"/>
  <c r="Y96" i="41"/>
  <c r="AO95" i="41" a="1"/>
  <c r="AO95" i="41" s="1"/>
  <c r="BE95" i="41" s="1"/>
  <c r="AN95" i="41" a="1"/>
  <c r="AN95" i="41" s="1"/>
  <c r="BD95" i="41" s="1"/>
  <c r="AM95" i="41" a="1"/>
  <c r="AM95" i="41" s="1"/>
  <c r="BC95" i="41" s="1"/>
  <c r="AL95" i="41" a="1"/>
  <c r="AL95" i="41" s="1"/>
  <c r="BB95" i="41" s="1"/>
  <c r="AK95" i="41" a="1"/>
  <c r="AK95" i="41" s="1"/>
  <c r="BA95" i="41" s="1"/>
  <c r="AJ95" i="41" a="1"/>
  <c r="AJ95" i="41" s="1"/>
  <c r="AZ95" i="41" s="1"/>
  <c r="AI95" i="41" a="1"/>
  <c r="AI95" i="41" s="1"/>
  <c r="AY95" i="41" s="1"/>
  <c r="AH95" i="41" a="1"/>
  <c r="AH95" i="41" s="1"/>
  <c r="AX95" i="41" s="1"/>
  <c r="AG95" i="41" a="1"/>
  <c r="AG95" i="41" s="1"/>
  <c r="AW95" i="41" s="1"/>
  <c r="AF95" i="41" a="1"/>
  <c r="AF95" i="41" s="1"/>
  <c r="AV95" i="41" s="1"/>
  <c r="AE95" i="41" a="1"/>
  <c r="AE95" i="41" s="1"/>
  <c r="AU95" i="41" s="1"/>
  <c r="AC95" i="41" a="1"/>
  <c r="AC95" i="41" s="1"/>
  <c r="AS95" i="41" s="1"/>
  <c r="AB95" i="41" a="1"/>
  <c r="AB95" i="41" s="1"/>
  <c r="AR95" i="41" s="1"/>
  <c r="Y95" i="41"/>
  <c r="AO94" i="41" a="1"/>
  <c r="AO94" i="41" s="1"/>
  <c r="BE94" i="41" s="1"/>
  <c r="AN94" i="41" a="1"/>
  <c r="AN94" i="41" s="1"/>
  <c r="BD94" i="41" s="1"/>
  <c r="AM94" i="41" a="1"/>
  <c r="AM94" i="41" s="1"/>
  <c r="BC94" i="41" s="1"/>
  <c r="AL94" i="41" a="1"/>
  <c r="AL94" i="41" s="1"/>
  <c r="BB94" i="41" s="1"/>
  <c r="AK94" i="41" a="1"/>
  <c r="AK94" i="41" s="1"/>
  <c r="BA94" i="41" s="1"/>
  <c r="AJ94" i="41" a="1"/>
  <c r="AJ94" i="41" s="1"/>
  <c r="AZ94" i="41" s="1"/>
  <c r="AI94" i="41" a="1"/>
  <c r="AI94" i="41" s="1"/>
  <c r="AY94" i="41" s="1"/>
  <c r="AH94" i="41" a="1"/>
  <c r="AH94" i="41" s="1"/>
  <c r="AX94" i="41" s="1"/>
  <c r="AG94" i="41" a="1"/>
  <c r="AG94" i="41" s="1"/>
  <c r="AW94" i="41" s="1"/>
  <c r="AF94" i="41" a="1"/>
  <c r="AF94" i="41" s="1"/>
  <c r="AV94" i="41" s="1"/>
  <c r="AE94" i="41" a="1"/>
  <c r="AE94" i="41" s="1"/>
  <c r="AC94" i="41" a="1"/>
  <c r="AC94" i="41" s="1"/>
  <c r="AS94" i="41" s="1"/>
  <c r="AB94" i="41" a="1"/>
  <c r="AB94" i="41" s="1"/>
  <c r="Y94" i="41"/>
  <c r="AO93" i="41" a="1"/>
  <c r="AO93" i="41" s="1"/>
  <c r="BE93" i="41" s="1"/>
  <c r="AN93" i="41" a="1"/>
  <c r="AN93" i="41" s="1"/>
  <c r="BD93" i="41" s="1"/>
  <c r="AM93" i="41" a="1"/>
  <c r="AM93" i="41" s="1"/>
  <c r="BC93" i="41" s="1"/>
  <c r="AL93" i="41" a="1"/>
  <c r="AL93" i="41" s="1"/>
  <c r="BB93" i="41" s="1"/>
  <c r="AK93" i="41" a="1"/>
  <c r="AK93" i="41" s="1"/>
  <c r="BA93" i="41" s="1"/>
  <c r="AJ93" i="41" a="1"/>
  <c r="AJ93" i="41" s="1"/>
  <c r="AZ93" i="41" s="1"/>
  <c r="AI93" i="41" a="1"/>
  <c r="AI93" i="41" s="1"/>
  <c r="AH93" i="41" a="1"/>
  <c r="AH93" i="41" s="1"/>
  <c r="AX93" i="41" s="1"/>
  <c r="AG93" i="41" a="1"/>
  <c r="AG93" i="41" s="1"/>
  <c r="AW93" i="41" s="1"/>
  <c r="AF93" i="41" a="1"/>
  <c r="AF93" i="41" s="1"/>
  <c r="AV93" i="41" s="1"/>
  <c r="AE93" i="41" a="1"/>
  <c r="AE93" i="41" s="1"/>
  <c r="AU93" i="41" s="1"/>
  <c r="AC93" i="41" a="1"/>
  <c r="AC93" i="41" s="1"/>
  <c r="AS93" i="41" s="1"/>
  <c r="AB93" i="41" a="1"/>
  <c r="AB93" i="41" s="1"/>
  <c r="Y93" i="41"/>
  <c r="AO92" i="41" a="1"/>
  <c r="AO92" i="41" s="1"/>
  <c r="BE92" i="41" s="1"/>
  <c r="AN92" i="41" a="1"/>
  <c r="AN92" i="41" s="1"/>
  <c r="BD92" i="41" s="1"/>
  <c r="AM92" i="41" a="1"/>
  <c r="AM92" i="41" s="1"/>
  <c r="BC92" i="41" s="1"/>
  <c r="AL92" i="41" a="1"/>
  <c r="AL92" i="41" s="1"/>
  <c r="BB92" i="41" s="1"/>
  <c r="AK92" i="41" a="1"/>
  <c r="AK92" i="41" s="1"/>
  <c r="BA92" i="41" s="1"/>
  <c r="AJ92" i="41" a="1"/>
  <c r="AJ92" i="41" s="1"/>
  <c r="AI92" i="41" a="1"/>
  <c r="AI92" i="41" s="1"/>
  <c r="AY92" i="41" s="1"/>
  <c r="AH92" i="41" a="1"/>
  <c r="AH92" i="41" s="1"/>
  <c r="AX92" i="41" s="1"/>
  <c r="AG92" i="41" a="1"/>
  <c r="AG92" i="41" s="1"/>
  <c r="AW92" i="41" s="1"/>
  <c r="AF92" i="41" a="1"/>
  <c r="AF92" i="41" s="1"/>
  <c r="AV92" i="41" s="1"/>
  <c r="AE92" i="41" a="1"/>
  <c r="AE92" i="41" s="1"/>
  <c r="AU92" i="41" s="1"/>
  <c r="AC92" i="41" a="1"/>
  <c r="AC92" i="41" s="1"/>
  <c r="AS92" i="41" s="1"/>
  <c r="AB92" i="41" a="1"/>
  <c r="AB92" i="41" s="1"/>
  <c r="AR92" i="41" s="1"/>
  <c r="Y92" i="41"/>
  <c r="AO91" i="41" a="1"/>
  <c r="AO91" i="41" s="1"/>
  <c r="BE91" i="41" s="1"/>
  <c r="AN91" i="41" a="1"/>
  <c r="AN91" i="41" s="1"/>
  <c r="AM91" i="41" a="1"/>
  <c r="AM91" i="41" s="1"/>
  <c r="AL91" i="41" a="1"/>
  <c r="AL91" i="41" s="1"/>
  <c r="AK91" i="41" a="1"/>
  <c r="AK91" i="41" s="1"/>
  <c r="AJ91" i="41" a="1"/>
  <c r="AJ91" i="41" s="1"/>
  <c r="AZ91" i="41" s="1"/>
  <c r="AI91" i="41" a="1"/>
  <c r="AI91" i="41" s="1"/>
  <c r="AY91" i="41" s="1"/>
  <c r="AH91" i="41" a="1"/>
  <c r="AH91" i="41" s="1"/>
  <c r="AG91" i="41" a="1"/>
  <c r="AG91" i="41" s="1"/>
  <c r="AF91" i="41" a="1"/>
  <c r="AF91" i="41" s="1"/>
  <c r="AE91" i="41" a="1"/>
  <c r="AE91" i="41" s="1"/>
  <c r="AU91" i="41" s="1"/>
  <c r="AC91" i="41" a="1"/>
  <c r="AC91" i="41" s="1"/>
  <c r="AS91" i="41" s="1"/>
  <c r="AB91" i="41" a="1"/>
  <c r="AB91" i="41" s="1"/>
  <c r="Y91" i="41"/>
  <c r="AO89" i="41" a="1"/>
  <c r="AO89" i="41" s="1"/>
  <c r="BE89" i="41" s="1"/>
  <c r="AN89" i="41" a="1"/>
  <c r="AN89" i="41" s="1"/>
  <c r="BD89" i="41" s="1"/>
  <c r="AM89" i="41" a="1"/>
  <c r="AM89" i="41" s="1"/>
  <c r="BC89" i="41" s="1"/>
  <c r="AL89" i="41" a="1"/>
  <c r="AL89" i="41" s="1"/>
  <c r="BB89" i="41" s="1"/>
  <c r="AK89" i="41" a="1"/>
  <c r="AK89" i="41" s="1"/>
  <c r="BA89" i="41" s="1"/>
  <c r="AJ89" i="41" a="1"/>
  <c r="AJ89" i="41" s="1"/>
  <c r="AZ89" i="41" s="1"/>
  <c r="AI89" i="41" a="1"/>
  <c r="AI89" i="41" s="1"/>
  <c r="AY89" i="41" s="1"/>
  <c r="AH89" i="41" a="1"/>
  <c r="AH89" i="41" s="1"/>
  <c r="AX89" i="41" s="1"/>
  <c r="AG89" i="41" a="1"/>
  <c r="AG89" i="41" s="1"/>
  <c r="AW89" i="41" s="1"/>
  <c r="AF89" i="41" a="1"/>
  <c r="AF89" i="41" s="1"/>
  <c r="AV89" i="41" s="1"/>
  <c r="AE89" i="41" a="1"/>
  <c r="AE89" i="41" s="1"/>
  <c r="AU89" i="41" s="1"/>
  <c r="AC89" i="41" a="1"/>
  <c r="AC89" i="41" s="1"/>
  <c r="AS89" i="41" s="1"/>
  <c r="AB89" i="41" a="1"/>
  <c r="AB89" i="41" s="1"/>
  <c r="Y89" i="41"/>
  <c r="AO88" i="41" a="1"/>
  <c r="AO88" i="41" s="1"/>
  <c r="BE88" i="41" s="1"/>
  <c r="AN88" i="41" a="1"/>
  <c r="AN88" i="41" s="1"/>
  <c r="BD88" i="41" s="1"/>
  <c r="AM88" i="41" a="1"/>
  <c r="AM88" i="41" s="1"/>
  <c r="BC88" i="41" s="1"/>
  <c r="AL88" i="41" a="1"/>
  <c r="AL88" i="41" s="1"/>
  <c r="BB88" i="41" s="1"/>
  <c r="AK88" i="41" a="1"/>
  <c r="AK88" i="41" s="1"/>
  <c r="BA88" i="41" s="1"/>
  <c r="AJ88" i="41" a="1"/>
  <c r="AJ88" i="41" s="1"/>
  <c r="AZ88" i="41" s="1"/>
  <c r="AI88" i="41" a="1"/>
  <c r="AI88" i="41" s="1"/>
  <c r="AY88" i="41" s="1"/>
  <c r="AH88" i="41" a="1"/>
  <c r="AH88" i="41" s="1"/>
  <c r="AX88" i="41" s="1"/>
  <c r="AG88" i="41" a="1"/>
  <c r="AG88" i="41" s="1"/>
  <c r="AW88" i="41" s="1"/>
  <c r="AF88" i="41" a="1"/>
  <c r="AF88" i="41" s="1"/>
  <c r="AV88" i="41" s="1"/>
  <c r="AE88" i="41" a="1"/>
  <c r="AE88" i="41" s="1"/>
  <c r="AU88" i="41" s="1"/>
  <c r="AC88" i="41" a="1"/>
  <c r="AC88" i="41" s="1"/>
  <c r="AS88" i="41" s="1"/>
  <c r="AB88" i="41" a="1"/>
  <c r="AB88" i="41" s="1"/>
  <c r="Y88" i="41"/>
  <c r="AO87" i="41" a="1"/>
  <c r="AO87" i="41" s="1"/>
  <c r="BE87" i="41" s="1"/>
  <c r="AN87" i="41" a="1"/>
  <c r="AN87" i="41" s="1"/>
  <c r="BD87" i="41" s="1"/>
  <c r="AM87" i="41" a="1"/>
  <c r="AM87" i="41" s="1"/>
  <c r="BC87" i="41" s="1"/>
  <c r="AL87" i="41" a="1"/>
  <c r="AL87" i="41" s="1"/>
  <c r="BB87" i="41" s="1"/>
  <c r="AK87" i="41" a="1"/>
  <c r="AK87" i="41" s="1"/>
  <c r="BA87" i="41" s="1"/>
  <c r="AJ87" i="41" a="1"/>
  <c r="AJ87" i="41" s="1"/>
  <c r="AZ87" i="41" s="1"/>
  <c r="AI87" i="41" a="1"/>
  <c r="AI87" i="41" s="1"/>
  <c r="AY87" i="41" s="1"/>
  <c r="AH87" i="41" a="1"/>
  <c r="AH87" i="41" s="1"/>
  <c r="AX87" i="41" s="1"/>
  <c r="AG87" i="41" a="1"/>
  <c r="AG87" i="41" s="1"/>
  <c r="AW87" i="41" s="1"/>
  <c r="AF87" i="41" a="1"/>
  <c r="AF87" i="41" s="1"/>
  <c r="AV87" i="41" s="1"/>
  <c r="AE87" i="41" a="1"/>
  <c r="AE87" i="41" s="1"/>
  <c r="AC87" i="41" a="1"/>
  <c r="AC87" i="41" s="1"/>
  <c r="AB87" i="41" a="1"/>
  <c r="AB87" i="41" s="1"/>
  <c r="AR87" i="41" s="1"/>
  <c r="Y87" i="41"/>
  <c r="AO86" i="41" a="1"/>
  <c r="AO86" i="41" s="1"/>
  <c r="BE86" i="41" s="1"/>
  <c r="AN86" i="41" a="1"/>
  <c r="AN86" i="41" s="1"/>
  <c r="BD86" i="41" s="1"/>
  <c r="AM86" i="41" a="1"/>
  <c r="AM86" i="41" s="1"/>
  <c r="BC86" i="41" s="1"/>
  <c r="AL86" i="41" a="1"/>
  <c r="AL86" i="41" s="1"/>
  <c r="BB86" i="41" s="1"/>
  <c r="AK86" i="41" a="1"/>
  <c r="AK86" i="41" s="1"/>
  <c r="BA86" i="41" s="1"/>
  <c r="AJ86" i="41" a="1"/>
  <c r="AJ86" i="41" s="1"/>
  <c r="AZ86" i="41" s="1"/>
  <c r="AI86" i="41" a="1"/>
  <c r="AI86" i="41" s="1"/>
  <c r="AY86" i="41" s="1"/>
  <c r="AH86" i="41" a="1"/>
  <c r="AH86" i="41" s="1"/>
  <c r="AX86" i="41" s="1"/>
  <c r="AG86" i="41" a="1"/>
  <c r="AG86" i="41" s="1"/>
  <c r="AW86" i="41" s="1"/>
  <c r="AF86" i="41" a="1"/>
  <c r="AF86" i="41" s="1"/>
  <c r="AV86" i="41" s="1"/>
  <c r="AE86" i="41" a="1"/>
  <c r="AE86" i="41" s="1"/>
  <c r="AU86" i="41" s="1"/>
  <c r="AC86" i="41" a="1"/>
  <c r="AC86" i="41" s="1"/>
  <c r="AS86" i="41" s="1"/>
  <c r="AB86" i="41" a="1"/>
  <c r="AB86" i="41" s="1"/>
  <c r="Y86" i="41"/>
  <c r="AO85" i="41" a="1"/>
  <c r="AO85" i="41" s="1"/>
  <c r="BE85" i="41" s="1"/>
  <c r="AN85" i="41" a="1"/>
  <c r="AN85" i="41" s="1"/>
  <c r="BD85" i="41" s="1"/>
  <c r="AM85" i="41" a="1"/>
  <c r="AM85" i="41" s="1"/>
  <c r="BC85" i="41" s="1"/>
  <c r="AL85" i="41" a="1"/>
  <c r="AL85" i="41" s="1"/>
  <c r="BB85" i="41" s="1"/>
  <c r="AK85" i="41" a="1"/>
  <c r="AK85" i="41" s="1"/>
  <c r="BA85" i="41" s="1"/>
  <c r="AJ85" i="41" a="1"/>
  <c r="AJ85" i="41" s="1"/>
  <c r="AZ85" i="41" s="1"/>
  <c r="AI85" i="41" a="1"/>
  <c r="AI85" i="41" s="1"/>
  <c r="AY85" i="41" s="1"/>
  <c r="AH85" i="41" a="1"/>
  <c r="AH85" i="41" s="1"/>
  <c r="AX85" i="41" s="1"/>
  <c r="AG85" i="41" a="1"/>
  <c r="AG85" i="41" s="1"/>
  <c r="AW85" i="41" s="1"/>
  <c r="AF85" i="41" a="1"/>
  <c r="AF85" i="41" s="1"/>
  <c r="AV85" i="41" s="1"/>
  <c r="AE85" i="41" a="1"/>
  <c r="AE85" i="41" s="1"/>
  <c r="AC85" i="41" a="1"/>
  <c r="AC85" i="41" s="1"/>
  <c r="AS85" i="41" s="1"/>
  <c r="AB85" i="41" a="1"/>
  <c r="AB85" i="41" s="1"/>
  <c r="Y85" i="41"/>
  <c r="AO83" i="41" a="1"/>
  <c r="AO83" i="41" s="1"/>
  <c r="BE83" i="41" s="1"/>
  <c r="AN83" i="41" a="1"/>
  <c r="AN83" i="41" s="1"/>
  <c r="BD83" i="41" s="1"/>
  <c r="AM83" i="41" a="1"/>
  <c r="AM83" i="41" s="1"/>
  <c r="BC83" i="41" s="1"/>
  <c r="AL83" i="41" a="1"/>
  <c r="AL83" i="41" s="1"/>
  <c r="BB83" i="41" s="1"/>
  <c r="AK83" i="41" a="1"/>
  <c r="AK83" i="41" s="1"/>
  <c r="BA83" i="41" s="1"/>
  <c r="AJ83" i="41" a="1"/>
  <c r="AJ83" i="41" s="1"/>
  <c r="AZ83" i="41" s="1"/>
  <c r="AI83" i="41" a="1"/>
  <c r="AI83" i="41" s="1"/>
  <c r="AY83" i="41" s="1"/>
  <c r="AH83" i="41" a="1"/>
  <c r="AH83" i="41" s="1"/>
  <c r="AX83" i="41" s="1"/>
  <c r="AG83" i="41" a="1"/>
  <c r="AG83" i="41" s="1"/>
  <c r="AW83" i="41" s="1"/>
  <c r="AF83" i="41" a="1"/>
  <c r="AF83" i="41" s="1"/>
  <c r="AV83" i="41" s="1"/>
  <c r="AE83" i="41" a="1"/>
  <c r="AE83" i="41" s="1"/>
  <c r="AU83" i="41" s="1"/>
  <c r="AC83" i="41" a="1"/>
  <c r="AC83" i="41" s="1"/>
  <c r="AS83" i="41" s="1"/>
  <c r="AB83" i="41" a="1"/>
  <c r="AB83" i="41" s="1"/>
  <c r="AR83" i="41" s="1"/>
  <c r="Y83" i="41"/>
  <c r="AO82" i="41" a="1"/>
  <c r="AO82" i="41" s="1"/>
  <c r="BE82" i="41" s="1"/>
  <c r="AN82" i="41" a="1"/>
  <c r="AN82" i="41" s="1"/>
  <c r="BD82" i="41" s="1"/>
  <c r="AM82" i="41" a="1"/>
  <c r="AM82" i="41" s="1"/>
  <c r="BC82" i="41" s="1"/>
  <c r="AL82" i="41" a="1"/>
  <c r="AL82" i="41" s="1"/>
  <c r="BB82" i="41" s="1"/>
  <c r="AK82" i="41" a="1"/>
  <c r="AK82" i="41" s="1"/>
  <c r="BA82" i="41" s="1"/>
  <c r="AJ82" i="41" a="1"/>
  <c r="AJ82" i="41" s="1"/>
  <c r="AZ82" i="41" s="1"/>
  <c r="AI82" i="41" a="1"/>
  <c r="AI82" i="41" s="1"/>
  <c r="AY82" i="41" s="1"/>
  <c r="AH82" i="41" a="1"/>
  <c r="AH82" i="41" s="1"/>
  <c r="AX82" i="41" s="1"/>
  <c r="AG82" i="41" a="1"/>
  <c r="AG82" i="41" s="1"/>
  <c r="AW82" i="41" s="1"/>
  <c r="AF82" i="41" a="1"/>
  <c r="AF82" i="41" s="1"/>
  <c r="AV82" i="41" s="1"/>
  <c r="AE82" i="41" a="1"/>
  <c r="AE82" i="41" s="1"/>
  <c r="AC82" i="41" a="1"/>
  <c r="AC82" i="41" s="1"/>
  <c r="AS82" i="41" s="1"/>
  <c r="AB82" i="41" a="1"/>
  <c r="AB82" i="41" s="1"/>
  <c r="Y82" i="41"/>
  <c r="AO81" i="41" a="1"/>
  <c r="AO81" i="41" s="1"/>
  <c r="BE81" i="41" s="1"/>
  <c r="AN81" i="41" a="1"/>
  <c r="AN81" i="41" s="1"/>
  <c r="BD81" i="41" s="1"/>
  <c r="AM81" i="41" a="1"/>
  <c r="AM81" i="41" s="1"/>
  <c r="BC81" i="41" s="1"/>
  <c r="AL81" i="41" a="1"/>
  <c r="AL81" i="41" s="1"/>
  <c r="BB81" i="41" s="1"/>
  <c r="AK81" i="41" a="1"/>
  <c r="AK81" i="41" s="1"/>
  <c r="BA81" i="41" s="1"/>
  <c r="AJ81" i="41" a="1"/>
  <c r="AJ81" i="41" s="1"/>
  <c r="AZ81" i="41" s="1"/>
  <c r="AI81" i="41" a="1"/>
  <c r="AI81" i="41" s="1"/>
  <c r="AY81" i="41" s="1"/>
  <c r="AH81" i="41" a="1"/>
  <c r="AH81" i="41" s="1"/>
  <c r="AX81" i="41" s="1"/>
  <c r="AG81" i="41" a="1"/>
  <c r="AG81" i="41" s="1"/>
  <c r="AW81" i="41" s="1"/>
  <c r="AF81" i="41" a="1"/>
  <c r="AF81" i="41" s="1"/>
  <c r="AV81" i="41" s="1"/>
  <c r="AE81" i="41" a="1"/>
  <c r="AE81" i="41" s="1"/>
  <c r="AU81" i="41" s="1"/>
  <c r="AC81" i="41" a="1"/>
  <c r="AC81" i="41" s="1"/>
  <c r="AS81" i="41" s="1"/>
  <c r="AB81" i="41" a="1"/>
  <c r="AB81" i="41" s="1"/>
  <c r="AR81" i="41" s="1"/>
  <c r="Y81" i="41"/>
  <c r="AO80" i="41" a="1"/>
  <c r="AO80" i="41" s="1"/>
  <c r="BE80" i="41" s="1"/>
  <c r="AN80" i="41" a="1"/>
  <c r="AN80" i="41" s="1"/>
  <c r="BD80" i="41" s="1"/>
  <c r="AM80" i="41" a="1"/>
  <c r="AM80" i="41" s="1"/>
  <c r="BC80" i="41" s="1"/>
  <c r="AL80" i="41" a="1"/>
  <c r="AL80" i="41" s="1"/>
  <c r="BB80" i="41" s="1"/>
  <c r="AK80" i="41" a="1"/>
  <c r="AK80" i="41" s="1"/>
  <c r="BA80" i="41" s="1"/>
  <c r="AJ80" i="41" a="1"/>
  <c r="AJ80" i="41" s="1"/>
  <c r="AZ80" i="41" s="1"/>
  <c r="AI80" i="41" a="1"/>
  <c r="AI80" i="41" s="1"/>
  <c r="AY80" i="41" s="1"/>
  <c r="AH80" i="41" a="1"/>
  <c r="AH80" i="41" s="1"/>
  <c r="AX80" i="41" s="1"/>
  <c r="AG80" i="41" a="1"/>
  <c r="AG80" i="41" s="1"/>
  <c r="AW80" i="41" s="1"/>
  <c r="AF80" i="41" a="1"/>
  <c r="AF80" i="41" s="1"/>
  <c r="AV80" i="41" s="1"/>
  <c r="AE80" i="41" a="1"/>
  <c r="AE80" i="41" s="1"/>
  <c r="AU80" i="41" s="1"/>
  <c r="AC80" i="41" a="1"/>
  <c r="AC80" i="41" s="1"/>
  <c r="AS80" i="41" s="1"/>
  <c r="AB80" i="41" a="1"/>
  <c r="AB80" i="41" s="1"/>
  <c r="AR80" i="41" s="1"/>
  <c r="Y80" i="41"/>
  <c r="AO79" i="41" a="1"/>
  <c r="AO79" i="41" s="1"/>
  <c r="BE79" i="41" s="1"/>
  <c r="AN79" i="41" a="1"/>
  <c r="AN79" i="41" s="1"/>
  <c r="BD79" i="41" s="1"/>
  <c r="AM79" i="41" a="1"/>
  <c r="AM79" i="41" s="1"/>
  <c r="BC79" i="41" s="1"/>
  <c r="AL79" i="41" a="1"/>
  <c r="AL79" i="41" s="1"/>
  <c r="BB79" i="41" s="1"/>
  <c r="AK79" i="41" a="1"/>
  <c r="AK79" i="41" s="1"/>
  <c r="BA79" i="41" s="1"/>
  <c r="AJ79" i="41" a="1"/>
  <c r="AJ79" i="41" s="1"/>
  <c r="AZ79" i="41" s="1"/>
  <c r="AI79" i="41" a="1"/>
  <c r="AI79" i="41" s="1"/>
  <c r="AY79" i="41" s="1"/>
  <c r="AH79" i="41" a="1"/>
  <c r="AH79" i="41" s="1"/>
  <c r="AX79" i="41" s="1"/>
  <c r="AG79" i="41" a="1"/>
  <c r="AG79" i="41" s="1"/>
  <c r="AW79" i="41" s="1"/>
  <c r="AF79" i="41" a="1"/>
  <c r="AF79" i="41" s="1"/>
  <c r="AV79" i="41" s="1"/>
  <c r="AE79" i="41" a="1"/>
  <c r="AE79" i="41" s="1"/>
  <c r="AC79" i="41" a="1"/>
  <c r="AC79" i="41" s="1"/>
  <c r="AB79" i="41" a="1"/>
  <c r="AB79" i="41" s="1"/>
  <c r="AR79" i="41" s="1"/>
  <c r="Y79" i="41"/>
  <c r="AO78" i="41" a="1"/>
  <c r="AO78" i="41" s="1"/>
  <c r="BE78" i="41" s="1"/>
  <c r="AN78" i="41" a="1"/>
  <c r="AN78" i="41" s="1"/>
  <c r="BD78" i="41" s="1"/>
  <c r="AM78" i="41" a="1"/>
  <c r="AM78" i="41" s="1"/>
  <c r="BC78" i="41" s="1"/>
  <c r="AL78" i="41" a="1"/>
  <c r="AL78" i="41" s="1"/>
  <c r="BB78" i="41" s="1"/>
  <c r="AK78" i="41" a="1"/>
  <c r="AK78" i="41" s="1"/>
  <c r="BA78" i="41" s="1"/>
  <c r="AJ78" i="41" a="1"/>
  <c r="AJ78" i="41" s="1"/>
  <c r="AZ78" i="41" s="1"/>
  <c r="AI78" i="41" a="1"/>
  <c r="AI78" i="41" s="1"/>
  <c r="AY78" i="41" s="1"/>
  <c r="AH78" i="41" a="1"/>
  <c r="AH78" i="41" s="1"/>
  <c r="AX78" i="41" s="1"/>
  <c r="AG78" i="41" a="1"/>
  <c r="AG78" i="41" s="1"/>
  <c r="AW78" i="41" s="1"/>
  <c r="AF78" i="41" a="1"/>
  <c r="AF78" i="41" s="1"/>
  <c r="AV78" i="41" s="1"/>
  <c r="AE78" i="41" a="1"/>
  <c r="AE78" i="41" s="1"/>
  <c r="AC78" i="41" a="1"/>
  <c r="AC78" i="41" s="1"/>
  <c r="AS78" i="41" s="1"/>
  <c r="AB78" i="41" a="1"/>
  <c r="AB78" i="41" s="1"/>
  <c r="AR78" i="41" s="1"/>
  <c r="Y78" i="41"/>
  <c r="AO77" i="41" a="1"/>
  <c r="AO77" i="41" s="1"/>
  <c r="BE77" i="41" s="1"/>
  <c r="AN77" i="41" a="1"/>
  <c r="AN77" i="41" s="1"/>
  <c r="BD77" i="41" s="1"/>
  <c r="AM77" i="41" a="1"/>
  <c r="AM77" i="41" s="1"/>
  <c r="BC77" i="41" s="1"/>
  <c r="AL77" i="41" a="1"/>
  <c r="AL77" i="41" s="1"/>
  <c r="BB77" i="41" s="1"/>
  <c r="AK77" i="41" a="1"/>
  <c r="AK77" i="41" s="1"/>
  <c r="BA77" i="41" s="1"/>
  <c r="AJ77" i="41" a="1"/>
  <c r="AJ77" i="41" s="1"/>
  <c r="AZ77" i="41" s="1"/>
  <c r="AI77" i="41" a="1"/>
  <c r="AI77" i="41" s="1"/>
  <c r="AY77" i="41" s="1"/>
  <c r="AH77" i="41" a="1"/>
  <c r="AH77" i="41" s="1"/>
  <c r="AX77" i="41" s="1"/>
  <c r="AG77" i="41" a="1"/>
  <c r="AG77" i="41" s="1"/>
  <c r="AW77" i="41" s="1"/>
  <c r="AF77" i="41" a="1"/>
  <c r="AF77" i="41" s="1"/>
  <c r="AV77" i="41" s="1"/>
  <c r="AE77" i="41" a="1"/>
  <c r="AE77" i="41" s="1"/>
  <c r="AU77" i="41" s="1"/>
  <c r="AC77" i="41" a="1"/>
  <c r="AC77" i="41" s="1"/>
  <c r="AS77" i="41" s="1"/>
  <c r="AB77" i="41" a="1"/>
  <c r="AB77" i="41" s="1"/>
  <c r="AR77" i="41" s="1"/>
  <c r="Y77" i="41"/>
  <c r="AO76" i="41" a="1"/>
  <c r="AO76" i="41" s="1"/>
  <c r="BE76" i="41" s="1"/>
  <c r="AN76" i="41" a="1"/>
  <c r="AN76" i="41" s="1"/>
  <c r="BD76" i="41" s="1"/>
  <c r="AM76" i="41" a="1"/>
  <c r="AM76" i="41" s="1"/>
  <c r="BC76" i="41" s="1"/>
  <c r="AL76" i="41" a="1"/>
  <c r="AL76" i="41" s="1"/>
  <c r="BB76" i="41" s="1"/>
  <c r="AK76" i="41" a="1"/>
  <c r="AK76" i="41" s="1"/>
  <c r="BA76" i="41" s="1"/>
  <c r="AJ76" i="41" a="1"/>
  <c r="AJ76" i="41" s="1"/>
  <c r="AZ76" i="41" s="1"/>
  <c r="AI76" i="41" a="1"/>
  <c r="AI76" i="41" s="1"/>
  <c r="AY76" i="41" s="1"/>
  <c r="AH76" i="41" a="1"/>
  <c r="AH76" i="41" s="1"/>
  <c r="AX76" i="41" s="1"/>
  <c r="AG76" i="41" a="1"/>
  <c r="AG76" i="41" s="1"/>
  <c r="AW76" i="41" s="1"/>
  <c r="AF76" i="41" a="1"/>
  <c r="AF76" i="41" s="1"/>
  <c r="AE76" i="41" a="1"/>
  <c r="AE76" i="41" s="1"/>
  <c r="AU76" i="41" s="1"/>
  <c r="AC76" i="41" a="1"/>
  <c r="AC76" i="41" s="1"/>
  <c r="AS76" i="41" s="1"/>
  <c r="AB76" i="41" a="1"/>
  <c r="AB76" i="41" s="1"/>
  <c r="Y76" i="41"/>
  <c r="AO75" i="41" a="1"/>
  <c r="AO75" i="41" s="1"/>
  <c r="BE75" i="41" s="1"/>
  <c r="AN75" i="41" a="1"/>
  <c r="AN75" i="41" s="1"/>
  <c r="BD75" i="41" s="1"/>
  <c r="AM75" i="41" a="1"/>
  <c r="AM75" i="41" s="1"/>
  <c r="BC75" i="41" s="1"/>
  <c r="AL75" i="41" a="1"/>
  <c r="AL75" i="41" s="1"/>
  <c r="BB75" i="41" s="1"/>
  <c r="AK75" i="41" a="1"/>
  <c r="AK75" i="41" s="1"/>
  <c r="BA75" i="41" s="1"/>
  <c r="AJ75" i="41" a="1"/>
  <c r="AJ75" i="41" s="1"/>
  <c r="AZ75" i="41" s="1"/>
  <c r="AI75" i="41" a="1"/>
  <c r="AI75" i="41" s="1"/>
  <c r="AY75" i="41" s="1"/>
  <c r="AH75" i="41" a="1"/>
  <c r="AH75" i="41" s="1"/>
  <c r="AX75" i="41" s="1"/>
  <c r="AG75" i="41" a="1"/>
  <c r="AG75" i="41" s="1"/>
  <c r="AW75" i="41" s="1"/>
  <c r="AF75" i="41" a="1"/>
  <c r="AF75" i="41" s="1"/>
  <c r="AV75" i="41" s="1"/>
  <c r="AE75" i="41" a="1"/>
  <c r="AE75" i="41" s="1"/>
  <c r="AU75" i="41" s="1"/>
  <c r="AC75" i="41" a="1"/>
  <c r="AC75" i="41" s="1"/>
  <c r="AS75" i="41" s="1"/>
  <c r="AB75" i="41" a="1"/>
  <c r="AB75" i="41" s="1"/>
  <c r="AR75" i="41" s="1"/>
  <c r="Y75" i="41"/>
  <c r="AO74" i="41" a="1"/>
  <c r="AO74" i="41" s="1"/>
  <c r="BE74" i="41" s="1"/>
  <c r="AN74" i="41" a="1"/>
  <c r="AN74" i="41" s="1"/>
  <c r="BD74" i="41" s="1"/>
  <c r="AM74" i="41" a="1"/>
  <c r="AM74" i="41" s="1"/>
  <c r="BC74" i="41" s="1"/>
  <c r="AL74" i="41" a="1"/>
  <c r="AL74" i="41" s="1"/>
  <c r="BB74" i="41" s="1"/>
  <c r="AK74" i="41" a="1"/>
  <c r="AK74" i="41" s="1"/>
  <c r="BA74" i="41" s="1"/>
  <c r="AJ74" i="41" a="1"/>
  <c r="AJ74" i="41" s="1"/>
  <c r="AZ74" i="41" s="1"/>
  <c r="AI74" i="41" a="1"/>
  <c r="AI74" i="41" s="1"/>
  <c r="AH74" i="41" a="1"/>
  <c r="AH74" i="41" s="1"/>
  <c r="AX74" i="41" s="1"/>
  <c r="AG74" i="41" a="1"/>
  <c r="AG74" i="41" s="1"/>
  <c r="AW74" i="41" s="1"/>
  <c r="AF74" i="41" a="1"/>
  <c r="AF74" i="41" s="1"/>
  <c r="AV74" i="41" s="1"/>
  <c r="AE74" i="41" a="1"/>
  <c r="AE74" i="41" s="1"/>
  <c r="AU74" i="41" s="1"/>
  <c r="AC74" i="41" a="1"/>
  <c r="AC74" i="41" s="1"/>
  <c r="AS74" i="41" s="1"/>
  <c r="AB74" i="41" a="1"/>
  <c r="AB74" i="41" s="1"/>
  <c r="Y74" i="41"/>
  <c r="AO73" i="41" a="1"/>
  <c r="AO73" i="41" s="1"/>
  <c r="BE73" i="41" s="1"/>
  <c r="AN73" i="41" a="1"/>
  <c r="AN73" i="41" s="1"/>
  <c r="BD73" i="41" s="1"/>
  <c r="AM73" i="41" a="1"/>
  <c r="AM73" i="41" s="1"/>
  <c r="BC73" i="41" s="1"/>
  <c r="AL73" i="41" a="1"/>
  <c r="AL73" i="41" s="1"/>
  <c r="BB73" i="41" s="1"/>
  <c r="AK73" i="41" a="1"/>
  <c r="AK73" i="41" s="1"/>
  <c r="BA73" i="41" s="1"/>
  <c r="AJ73" i="41" a="1"/>
  <c r="AJ73" i="41" s="1"/>
  <c r="AZ73" i="41" s="1"/>
  <c r="AI73" i="41" a="1"/>
  <c r="AI73" i="41" s="1"/>
  <c r="AY73" i="41" s="1"/>
  <c r="AH73" i="41" a="1"/>
  <c r="AH73" i="41" s="1"/>
  <c r="AX73" i="41" s="1"/>
  <c r="AG73" i="41" a="1"/>
  <c r="AG73" i="41" s="1"/>
  <c r="AW73" i="41" s="1"/>
  <c r="AF73" i="41" a="1"/>
  <c r="AF73" i="41" s="1"/>
  <c r="AV73" i="41" s="1"/>
  <c r="AE73" i="41" a="1"/>
  <c r="AE73" i="41" s="1"/>
  <c r="AC73" i="41" a="1"/>
  <c r="AC73" i="41" s="1"/>
  <c r="AS73" i="41" s="1"/>
  <c r="AB73" i="41" a="1"/>
  <c r="AB73" i="41" s="1"/>
  <c r="AR73" i="41" s="1"/>
  <c r="Y73" i="41"/>
  <c r="AO72" i="41" a="1"/>
  <c r="AO72" i="41" s="1"/>
  <c r="BE72" i="41" s="1"/>
  <c r="AN72" i="41" a="1"/>
  <c r="AN72" i="41" s="1"/>
  <c r="BD72" i="41" s="1"/>
  <c r="AM72" i="41" a="1"/>
  <c r="AM72" i="41" s="1"/>
  <c r="BC72" i="41" s="1"/>
  <c r="AL72" i="41" a="1"/>
  <c r="AL72" i="41" s="1"/>
  <c r="BB72" i="41" s="1"/>
  <c r="AK72" i="41" a="1"/>
  <c r="AK72" i="41" s="1"/>
  <c r="BA72" i="41" s="1"/>
  <c r="AJ72" i="41" a="1"/>
  <c r="AJ72" i="41" s="1"/>
  <c r="AZ72" i="41" s="1"/>
  <c r="AI72" i="41" a="1"/>
  <c r="AI72" i="41" s="1"/>
  <c r="AY72" i="41" s="1"/>
  <c r="AH72" i="41" a="1"/>
  <c r="AH72" i="41" s="1"/>
  <c r="AX72" i="41" s="1"/>
  <c r="AG72" i="41" a="1"/>
  <c r="AG72" i="41" s="1"/>
  <c r="AW72" i="41" s="1"/>
  <c r="AF72" i="41" a="1"/>
  <c r="AF72" i="41" s="1"/>
  <c r="AV72" i="41" s="1"/>
  <c r="AE72" i="41" a="1"/>
  <c r="AE72" i="41" s="1"/>
  <c r="AU72" i="41" s="1"/>
  <c r="AC72" i="41" a="1"/>
  <c r="AC72" i="41" s="1"/>
  <c r="AS72" i="41" s="1"/>
  <c r="AB72" i="41" a="1"/>
  <c r="AB72" i="41" s="1"/>
  <c r="AR72" i="41" s="1"/>
  <c r="Y72" i="41"/>
  <c r="AO71" i="41" a="1"/>
  <c r="AO71" i="41" s="1"/>
  <c r="BE71" i="41" s="1"/>
  <c r="AN71" i="41" a="1"/>
  <c r="AN71" i="41" s="1"/>
  <c r="BD71" i="41" s="1"/>
  <c r="AM71" i="41" a="1"/>
  <c r="AM71" i="41" s="1"/>
  <c r="BC71" i="41" s="1"/>
  <c r="AL71" i="41" a="1"/>
  <c r="AL71" i="41" s="1"/>
  <c r="BB71" i="41" s="1"/>
  <c r="AK71" i="41" a="1"/>
  <c r="AK71" i="41" s="1"/>
  <c r="BA71" i="41" s="1"/>
  <c r="AJ71" i="41" a="1"/>
  <c r="AJ71" i="41" s="1"/>
  <c r="AZ71" i="41" s="1"/>
  <c r="AI71" i="41" a="1"/>
  <c r="AI71" i="41" s="1"/>
  <c r="AY71" i="41" s="1"/>
  <c r="AH71" i="41" a="1"/>
  <c r="AH71" i="41" s="1"/>
  <c r="AX71" i="41" s="1"/>
  <c r="AG71" i="41" a="1"/>
  <c r="AG71" i="41" s="1"/>
  <c r="AW71" i="41" s="1"/>
  <c r="AF71" i="41" a="1"/>
  <c r="AF71" i="41" s="1"/>
  <c r="AV71" i="41" s="1"/>
  <c r="AE71" i="41" a="1"/>
  <c r="AE71" i="41" s="1"/>
  <c r="AU71" i="41" s="1"/>
  <c r="AC71" i="41" a="1"/>
  <c r="AC71" i="41" s="1"/>
  <c r="AS71" i="41" s="1"/>
  <c r="AB71" i="41" a="1"/>
  <c r="AB71" i="41" s="1"/>
  <c r="AR71" i="41" s="1"/>
  <c r="Y71" i="41"/>
  <c r="AO70" i="41" a="1"/>
  <c r="AO70" i="41" s="1"/>
  <c r="BE70" i="41" s="1"/>
  <c r="AN70" i="41" a="1"/>
  <c r="AN70" i="41" s="1"/>
  <c r="BD70" i="41" s="1"/>
  <c r="AM70" i="41" a="1"/>
  <c r="AM70" i="41" s="1"/>
  <c r="BC70" i="41" s="1"/>
  <c r="AL70" i="41" a="1"/>
  <c r="AL70" i="41" s="1"/>
  <c r="BB70" i="41" s="1"/>
  <c r="AK70" i="41" a="1"/>
  <c r="AK70" i="41" s="1"/>
  <c r="BA70" i="41" s="1"/>
  <c r="AJ70" i="41" a="1"/>
  <c r="AJ70" i="41" s="1"/>
  <c r="AZ70" i="41" s="1"/>
  <c r="AI70" i="41" a="1"/>
  <c r="AI70" i="41" s="1"/>
  <c r="AY70" i="41" s="1"/>
  <c r="AH70" i="41" a="1"/>
  <c r="AH70" i="41" s="1"/>
  <c r="AX70" i="41" s="1"/>
  <c r="AG70" i="41" a="1"/>
  <c r="AG70" i="41" s="1"/>
  <c r="AW70" i="41" s="1"/>
  <c r="AF70" i="41" a="1"/>
  <c r="AF70" i="41" s="1"/>
  <c r="AV70" i="41" s="1"/>
  <c r="AE70" i="41" a="1"/>
  <c r="AE70" i="41" s="1"/>
  <c r="AC70" i="41" a="1"/>
  <c r="AC70" i="41" s="1"/>
  <c r="AS70" i="41" s="1"/>
  <c r="AB70" i="41" a="1"/>
  <c r="AB70" i="41" s="1"/>
  <c r="AR70" i="41" s="1"/>
  <c r="Y70" i="41"/>
  <c r="AO69" i="41" a="1"/>
  <c r="AO69" i="41" s="1"/>
  <c r="BE69" i="41" s="1"/>
  <c r="AN69" i="41" a="1"/>
  <c r="AN69" i="41" s="1"/>
  <c r="BD69" i="41" s="1"/>
  <c r="AM69" i="41" a="1"/>
  <c r="AM69" i="41" s="1"/>
  <c r="BC69" i="41" s="1"/>
  <c r="AL69" i="41" a="1"/>
  <c r="AL69" i="41" s="1"/>
  <c r="BB69" i="41" s="1"/>
  <c r="AK69" i="41" a="1"/>
  <c r="AK69" i="41" s="1"/>
  <c r="BA69" i="41" s="1"/>
  <c r="AJ69" i="41" a="1"/>
  <c r="AJ69" i="41" s="1"/>
  <c r="AZ69" i="41" s="1"/>
  <c r="AI69" i="41" a="1"/>
  <c r="AI69" i="41" s="1"/>
  <c r="AY69" i="41" s="1"/>
  <c r="AH69" i="41" a="1"/>
  <c r="AH69" i="41" s="1"/>
  <c r="AX69" i="41" s="1"/>
  <c r="AG69" i="41" a="1"/>
  <c r="AG69" i="41" s="1"/>
  <c r="AW69" i="41" s="1"/>
  <c r="AF69" i="41" a="1"/>
  <c r="AF69" i="41" s="1"/>
  <c r="AV69" i="41" s="1"/>
  <c r="AE69" i="41" a="1"/>
  <c r="AE69" i="41" s="1"/>
  <c r="AC69" i="41" a="1"/>
  <c r="AC69" i="41" s="1"/>
  <c r="AS69" i="41" s="1"/>
  <c r="AB69" i="41" a="1"/>
  <c r="AB69" i="41" s="1"/>
  <c r="AR69" i="41" s="1"/>
  <c r="Y69" i="41"/>
  <c r="AO68" i="41" a="1"/>
  <c r="AO68" i="41" s="1"/>
  <c r="BE68" i="41" s="1"/>
  <c r="AN68" i="41" a="1"/>
  <c r="AN68" i="41" s="1"/>
  <c r="BD68" i="41" s="1"/>
  <c r="AM68" i="41" a="1"/>
  <c r="AM68" i="41" s="1"/>
  <c r="BC68" i="41" s="1"/>
  <c r="AL68" i="41" a="1"/>
  <c r="AL68" i="41" s="1"/>
  <c r="BB68" i="41" s="1"/>
  <c r="AK68" i="41" a="1"/>
  <c r="AK68" i="41" s="1"/>
  <c r="BA68" i="41" s="1"/>
  <c r="AJ68" i="41" a="1"/>
  <c r="AJ68" i="41" s="1"/>
  <c r="AZ68" i="41" s="1"/>
  <c r="AI68" i="41" a="1"/>
  <c r="AI68" i="41" s="1"/>
  <c r="AY68" i="41" s="1"/>
  <c r="AH68" i="41" a="1"/>
  <c r="AH68" i="41" s="1"/>
  <c r="AX68" i="41" s="1"/>
  <c r="AG68" i="41" a="1"/>
  <c r="AG68" i="41" s="1"/>
  <c r="AW68" i="41" s="1"/>
  <c r="AF68" i="41" a="1"/>
  <c r="AF68" i="41" s="1"/>
  <c r="AV68" i="41" s="1"/>
  <c r="AE68" i="41" a="1"/>
  <c r="AE68" i="41" s="1"/>
  <c r="AC68" i="41" a="1"/>
  <c r="AC68" i="41" s="1"/>
  <c r="AS68" i="41" s="1"/>
  <c r="AB68" i="41" a="1"/>
  <c r="AB68" i="41" s="1"/>
  <c r="Y68" i="41"/>
  <c r="AO67" i="41" a="1"/>
  <c r="AO67" i="41" s="1"/>
  <c r="BE67" i="41" s="1"/>
  <c r="AN67" i="41" a="1"/>
  <c r="AN67" i="41" s="1"/>
  <c r="BD67" i="41" s="1"/>
  <c r="AM67" i="41" a="1"/>
  <c r="AM67" i="41" s="1"/>
  <c r="BC67" i="41" s="1"/>
  <c r="AL67" i="41" a="1"/>
  <c r="AL67" i="41" s="1"/>
  <c r="BB67" i="41" s="1"/>
  <c r="AK67" i="41" a="1"/>
  <c r="AK67" i="41" s="1"/>
  <c r="BA67" i="41" s="1"/>
  <c r="AJ67" i="41" a="1"/>
  <c r="AJ67" i="41" s="1"/>
  <c r="AZ67" i="41" s="1"/>
  <c r="AI67" i="41" a="1"/>
  <c r="AI67" i="41" s="1"/>
  <c r="AY67" i="41" s="1"/>
  <c r="AH67" i="41" a="1"/>
  <c r="AH67" i="41" s="1"/>
  <c r="AX67" i="41" s="1"/>
  <c r="AG67" i="41" a="1"/>
  <c r="AG67" i="41" s="1"/>
  <c r="AW67" i="41" s="1"/>
  <c r="AF67" i="41" a="1"/>
  <c r="AF67" i="41" s="1"/>
  <c r="AV67" i="41" s="1"/>
  <c r="AE67" i="41" a="1"/>
  <c r="AE67" i="41" s="1"/>
  <c r="AC67" i="41" a="1"/>
  <c r="AC67" i="41" s="1"/>
  <c r="AS67" i="41" s="1"/>
  <c r="AB67" i="41" a="1"/>
  <c r="AB67" i="41" s="1"/>
  <c r="Y67" i="41"/>
  <c r="AO66" i="41" a="1"/>
  <c r="AO66" i="41" s="1"/>
  <c r="BE66" i="41" s="1"/>
  <c r="AN66" i="41" a="1"/>
  <c r="AN66" i="41" s="1"/>
  <c r="BD66" i="41" s="1"/>
  <c r="AM66" i="41" a="1"/>
  <c r="AM66" i="41" s="1"/>
  <c r="BC66" i="41" s="1"/>
  <c r="AL66" i="41" a="1"/>
  <c r="AL66" i="41" s="1"/>
  <c r="BB66" i="41" s="1"/>
  <c r="AK66" i="41" a="1"/>
  <c r="AK66" i="41" s="1"/>
  <c r="BA66" i="41" s="1"/>
  <c r="AJ66" i="41" a="1"/>
  <c r="AJ66" i="41" s="1"/>
  <c r="AZ66" i="41" s="1"/>
  <c r="AI66" i="41" a="1"/>
  <c r="AI66" i="41" s="1"/>
  <c r="AY66" i="41" s="1"/>
  <c r="AH66" i="41" a="1"/>
  <c r="AH66" i="41" s="1"/>
  <c r="AX66" i="41" s="1"/>
  <c r="AG66" i="41" a="1"/>
  <c r="AG66" i="41" s="1"/>
  <c r="AW66" i="41" s="1"/>
  <c r="AF66" i="41" a="1"/>
  <c r="AF66" i="41" s="1"/>
  <c r="AV66" i="41" s="1"/>
  <c r="AE66" i="41" a="1"/>
  <c r="AE66" i="41" s="1"/>
  <c r="AU66" i="41" s="1"/>
  <c r="AC66" i="41" a="1"/>
  <c r="AC66" i="41" s="1"/>
  <c r="AS66" i="41" s="1"/>
  <c r="AB66" i="41" a="1"/>
  <c r="AB66" i="41" s="1"/>
  <c r="AR66" i="41" s="1"/>
  <c r="Y66" i="41"/>
  <c r="AO65" i="41" a="1"/>
  <c r="AO65" i="41" s="1"/>
  <c r="BE65" i="41" s="1"/>
  <c r="AN65" i="41" a="1"/>
  <c r="AN65" i="41" s="1"/>
  <c r="BD65" i="41" s="1"/>
  <c r="AM65" i="41" a="1"/>
  <c r="AM65" i="41" s="1"/>
  <c r="BC65" i="41" s="1"/>
  <c r="AL65" i="41" a="1"/>
  <c r="AL65" i="41" s="1"/>
  <c r="BB65" i="41" s="1"/>
  <c r="AK65" i="41" a="1"/>
  <c r="AK65" i="41" s="1"/>
  <c r="BA65" i="41" s="1"/>
  <c r="AJ65" i="41" a="1"/>
  <c r="AJ65" i="41" s="1"/>
  <c r="AZ65" i="41" s="1"/>
  <c r="AI65" i="41" a="1"/>
  <c r="AI65" i="41" s="1"/>
  <c r="AY65" i="41" s="1"/>
  <c r="AH65" i="41" a="1"/>
  <c r="AH65" i="41" s="1"/>
  <c r="AX65" i="41" s="1"/>
  <c r="AG65" i="41" a="1"/>
  <c r="AG65" i="41" s="1"/>
  <c r="AW65" i="41" s="1"/>
  <c r="AF65" i="41" a="1"/>
  <c r="AF65" i="41" s="1"/>
  <c r="AV65" i="41" s="1"/>
  <c r="AE65" i="41" a="1"/>
  <c r="AE65" i="41" s="1"/>
  <c r="AU65" i="41" s="1"/>
  <c r="AC65" i="41" a="1"/>
  <c r="AC65" i="41" s="1"/>
  <c r="AS65" i="41" s="1"/>
  <c r="AB65" i="41" a="1"/>
  <c r="AB65" i="41" s="1"/>
  <c r="Y65" i="41"/>
  <c r="AO64" i="41" a="1"/>
  <c r="AO64" i="41" s="1"/>
  <c r="BE64" i="41" s="1"/>
  <c r="AN64" i="41" a="1"/>
  <c r="AN64" i="41" s="1"/>
  <c r="BD64" i="41" s="1"/>
  <c r="AM64" i="41" a="1"/>
  <c r="AM64" i="41" s="1"/>
  <c r="BC64" i="41" s="1"/>
  <c r="AL64" i="41" a="1"/>
  <c r="AL64" i="41" s="1"/>
  <c r="BB64" i="41" s="1"/>
  <c r="AK64" i="41" a="1"/>
  <c r="AK64" i="41" s="1"/>
  <c r="BA64" i="41" s="1"/>
  <c r="AJ64" i="41" a="1"/>
  <c r="AJ64" i="41" s="1"/>
  <c r="AZ64" i="41" s="1"/>
  <c r="AI64" i="41" a="1"/>
  <c r="AI64" i="41" s="1"/>
  <c r="AY64" i="41" s="1"/>
  <c r="AH64" i="41" a="1"/>
  <c r="AH64" i="41" s="1"/>
  <c r="AX64" i="41" s="1"/>
  <c r="AG64" i="41" a="1"/>
  <c r="AG64" i="41" s="1"/>
  <c r="AW64" i="41" s="1"/>
  <c r="AF64" i="41" a="1"/>
  <c r="AF64" i="41" s="1"/>
  <c r="AV64" i="41" s="1"/>
  <c r="AE64" i="41" a="1"/>
  <c r="AE64" i="41" s="1"/>
  <c r="AU64" i="41" s="1"/>
  <c r="AC64" i="41" a="1"/>
  <c r="AC64" i="41" s="1"/>
  <c r="AB64" i="41" a="1"/>
  <c r="AB64" i="41" s="1"/>
  <c r="AR64" i="41" s="1"/>
  <c r="Y64" i="41"/>
  <c r="AO63" i="41" a="1"/>
  <c r="AO63" i="41" s="1"/>
  <c r="BE63" i="41" s="1"/>
  <c r="AN63" i="41" a="1"/>
  <c r="AN63" i="41" s="1"/>
  <c r="BD63" i="41" s="1"/>
  <c r="AM63" i="41" a="1"/>
  <c r="AM63" i="41" s="1"/>
  <c r="BC63" i="41" s="1"/>
  <c r="AL63" i="41" a="1"/>
  <c r="AL63" i="41" s="1"/>
  <c r="BB63" i="41" s="1"/>
  <c r="AK63" i="41" a="1"/>
  <c r="AK63" i="41" s="1"/>
  <c r="BA63" i="41" s="1"/>
  <c r="AJ63" i="41" a="1"/>
  <c r="AJ63" i="41" s="1"/>
  <c r="AZ63" i="41" s="1"/>
  <c r="AI63" i="41" a="1"/>
  <c r="AI63" i="41" s="1"/>
  <c r="AY63" i="41" s="1"/>
  <c r="AH63" i="41" a="1"/>
  <c r="AH63" i="41" s="1"/>
  <c r="AX63" i="41" s="1"/>
  <c r="AG63" i="41" a="1"/>
  <c r="AG63" i="41" s="1"/>
  <c r="AW63" i="41" s="1"/>
  <c r="AF63" i="41" a="1"/>
  <c r="AF63" i="41" s="1"/>
  <c r="AV63" i="41" s="1"/>
  <c r="AE63" i="41" a="1"/>
  <c r="AE63" i="41" s="1"/>
  <c r="AC63" i="41" a="1"/>
  <c r="AC63" i="41" s="1"/>
  <c r="AS63" i="41" s="1"/>
  <c r="AB63" i="41" a="1"/>
  <c r="AB63" i="41" s="1"/>
  <c r="AR63" i="41" s="1"/>
  <c r="Y63" i="41"/>
  <c r="AO61" i="41" a="1"/>
  <c r="AO61" i="41" s="1"/>
  <c r="BE61" i="41" s="1"/>
  <c r="AN61" i="41" a="1"/>
  <c r="AN61" i="41" s="1"/>
  <c r="BD61" i="41" s="1"/>
  <c r="AM61" i="41" a="1"/>
  <c r="AM61" i="41" s="1"/>
  <c r="BC61" i="41" s="1"/>
  <c r="AL61" i="41" a="1"/>
  <c r="AL61" i="41" s="1"/>
  <c r="BB61" i="41" s="1"/>
  <c r="AK61" i="41" a="1"/>
  <c r="AK61" i="41" s="1"/>
  <c r="BA61" i="41" s="1"/>
  <c r="AJ61" i="41" a="1"/>
  <c r="AJ61" i="41" s="1"/>
  <c r="AZ61" i="41" s="1"/>
  <c r="AI61" i="41" a="1"/>
  <c r="AI61" i="41" s="1"/>
  <c r="AY61" i="41" s="1"/>
  <c r="AH61" i="41" a="1"/>
  <c r="AH61" i="41" s="1"/>
  <c r="AX61" i="41" s="1"/>
  <c r="AG61" i="41" a="1"/>
  <c r="AG61" i="41" s="1"/>
  <c r="AW61" i="41" s="1"/>
  <c r="AF61" i="41" a="1"/>
  <c r="AF61" i="41" s="1"/>
  <c r="AV61" i="41" s="1"/>
  <c r="AE61" i="41" a="1"/>
  <c r="AE61" i="41" s="1"/>
  <c r="AC61" i="41" a="1"/>
  <c r="AC61" i="41" s="1"/>
  <c r="AS61" i="41" s="1"/>
  <c r="AB61" i="41" a="1"/>
  <c r="AB61" i="41" s="1"/>
  <c r="AR61" i="41" s="1"/>
  <c r="Y61" i="41"/>
  <c r="AO60" i="41" a="1"/>
  <c r="AO60" i="41" s="1"/>
  <c r="AN60" i="41" a="1"/>
  <c r="AN60" i="41" s="1"/>
  <c r="BD60" i="41" s="1"/>
  <c r="AM60" i="41" a="1"/>
  <c r="AM60" i="41" s="1"/>
  <c r="BC60" i="41" s="1"/>
  <c r="AL60" i="41" a="1"/>
  <c r="AL60" i="41" s="1"/>
  <c r="BB60" i="41" s="1"/>
  <c r="AK60" i="41" a="1"/>
  <c r="AK60" i="41" s="1"/>
  <c r="BA60" i="41" s="1"/>
  <c r="AJ60" i="41" a="1"/>
  <c r="AJ60" i="41" s="1"/>
  <c r="AZ60" i="41" s="1"/>
  <c r="AI60" i="41" a="1"/>
  <c r="AI60" i="41" s="1"/>
  <c r="AY60" i="41" s="1"/>
  <c r="AH60" i="41" a="1"/>
  <c r="AH60" i="41" s="1"/>
  <c r="AG60" i="41" a="1"/>
  <c r="AG60" i="41" s="1"/>
  <c r="AF60" i="41" a="1"/>
  <c r="AF60" i="41" s="1"/>
  <c r="AE60" i="41" a="1"/>
  <c r="AE60" i="41" s="1"/>
  <c r="AC60" i="41" a="1"/>
  <c r="AC60" i="41" s="1"/>
  <c r="AS60" i="41" s="1"/>
  <c r="AB60" i="41" a="1"/>
  <c r="AB60" i="41" s="1"/>
  <c r="Y60" i="41"/>
  <c r="AO58" i="41" a="1"/>
  <c r="AO58" i="41" s="1"/>
  <c r="BE58" i="41" s="1"/>
  <c r="AN58" i="41" a="1"/>
  <c r="AN58" i="41" s="1"/>
  <c r="BD58" i="41" s="1"/>
  <c r="AM58" i="41" a="1"/>
  <c r="AM58" i="41" s="1"/>
  <c r="BC58" i="41" s="1"/>
  <c r="AL58" i="41" a="1"/>
  <c r="AL58" i="41" s="1"/>
  <c r="BB58" i="41" s="1"/>
  <c r="AK58" i="41" a="1"/>
  <c r="AK58" i="41" s="1"/>
  <c r="BA58" i="41" s="1"/>
  <c r="AJ58" i="41" a="1"/>
  <c r="AJ58" i="41" s="1"/>
  <c r="AZ58" i="41" s="1"/>
  <c r="AI58" i="41" a="1"/>
  <c r="AI58" i="41" s="1"/>
  <c r="AY58" i="41" s="1"/>
  <c r="AH58" i="41" a="1"/>
  <c r="AH58" i="41" s="1"/>
  <c r="AX58" i="41" s="1"/>
  <c r="AG58" i="41" a="1"/>
  <c r="AG58" i="41" s="1"/>
  <c r="AF58" i="41" a="1"/>
  <c r="AF58" i="41" s="1"/>
  <c r="AV58" i="41" s="1"/>
  <c r="AE58" i="41" a="1"/>
  <c r="AE58" i="41" s="1"/>
  <c r="AU58" i="41" s="1"/>
  <c r="AC58" i="41" a="1"/>
  <c r="AC58" i="41" s="1"/>
  <c r="AS58" i="41" s="1"/>
  <c r="AB58" i="41" a="1"/>
  <c r="AB58" i="41" s="1"/>
  <c r="Y58" i="41"/>
  <c r="AO57" i="41" a="1"/>
  <c r="AO57" i="41" s="1"/>
  <c r="BE57" i="41" s="1"/>
  <c r="AN57" i="41" a="1"/>
  <c r="AN57" i="41" s="1"/>
  <c r="BD57" i="41" s="1"/>
  <c r="AM57" i="41" a="1"/>
  <c r="AM57" i="41" s="1"/>
  <c r="BC57" i="41" s="1"/>
  <c r="AL57" i="41" a="1"/>
  <c r="AL57" i="41" s="1"/>
  <c r="BB57" i="41" s="1"/>
  <c r="AK57" i="41" a="1"/>
  <c r="AK57" i="41" s="1"/>
  <c r="BA57" i="41" s="1"/>
  <c r="AJ57" i="41" a="1"/>
  <c r="AJ57" i="41" s="1"/>
  <c r="AZ57" i="41" s="1"/>
  <c r="AI57" i="41" a="1"/>
  <c r="AI57" i="41" s="1"/>
  <c r="AY57" i="41" s="1"/>
  <c r="AH57" i="41" a="1"/>
  <c r="AH57" i="41" s="1"/>
  <c r="AX57" i="41" s="1"/>
  <c r="AG57" i="41" a="1"/>
  <c r="AG57" i="41" s="1"/>
  <c r="AW57" i="41" s="1"/>
  <c r="AF57" i="41" a="1"/>
  <c r="AF57" i="41" s="1"/>
  <c r="AV57" i="41" s="1"/>
  <c r="AE57" i="41" a="1"/>
  <c r="AE57" i="41" s="1"/>
  <c r="AC57" i="41" a="1"/>
  <c r="AC57" i="41" s="1"/>
  <c r="AS57" i="41" s="1"/>
  <c r="AB57" i="41" a="1"/>
  <c r="AB57" i="41" s="1"/>
  <c r="Y57" i="41"/>
  <c r="AO55" i="41" a="1"/>
  <c r="AO55" i="41" s="1"/>
  <c r="BE55" i="41" s="1"/>
  <c r="AN55" i="41" a="1"/>
  <c r="AN55" i="41" s="1"/>
  <c r="BD55" i="41" s="1"/>
  <c r="AM55" i="41" a="1"/>
  <c r="AM55" i="41" s="1"/>
  <c r="BC55" i="41" s="1"/>
  <c r="AL55" i="41" a="1"/>
  <c r="AL55" i="41" s="1"/>
  <c r="BB55" i="41" s="1"/>
  <c r="AK55" i="41" a="1"/>
  <c r="AK55" i="41" s="1"/>
  <c r="BA55" i="41" s="1"/>
  <c r="AJ55" i="41" a="1"/>
  <c r="AJ55" i="41" s="1"/>
  <c r="AZ55" i="41" s="1"/>
  <c r="AI55" i="41" a="1"/>
  <c r="AI55" i="41" s="1"/>
  <c r="AY55" i="41" s="1"/>
  <c r="AH55" i="41" a="1"/>
  <c r="AH55" i="41" s="1"/>
  <c r="AX55" i="41" s="1"/>
  <c r="AG55" i="41" a="1"/>
  <c r="AG55" i="41" s="1"/>
  <c r="AF55" i="41" a="1"/>
  <c r="AF55" i="41" s="1"/>
  <c r="AV55" i="41" s="1"/>
  <c r="AE55" i="41" a="1"/>
  <c r="AE55" i="41" s="1"/>
  <c r="AU55" i="41" s="1"/>
  <c r="AC55" i="41" a="1"/>
  <c r="AC55" i="41" s="1"/>
  <c r="AS55" i="41" s="1"/>
  <c r="AB55" i="41" a="1"/>
  <c r="AB55" i="41" s="1"/>
  <c r="Y55" i="41"/>
  <c r="AO54" i="41" a="1"/>
  <c r="AO54" i="41" s="1"/>
  <c r="BE54" i="41" s="1"/>
  <c r="AN54" i="41" a="1"/>
  <c r="AN54" i="41" s="1"/>
  <c r="BD54" i="41" s="1"/>
  <c r="AM54" i="41" a="1"/>
  <c r="AM54" i="41" s="1"/>
  <c r="BC54" i="41" s="1"/>
  <c r="AL54" i="41" a="1"/>
  <c r="AL54" i="41" s="1"/>
  <c r="BB54" i="41" s="1"/>
  <c r="AK54" i="41" a="1"/>
  <c r="AK54" i="41" s="1"/>
  <c r="BA54" i="41" s="1"/>
  <c r="AJ54" i="41" a="1"/>
  <c r="AJ54" i="41" s="1"/>
  <c r="AZ54" i="41" s="1"/>
  <c r="AI54" i="41" a="1"/>
  <c r="AI54" i="41" s="1"/>
  <c r="AH54" i="41" a="1"/>
  <c r="AH54" i="41" s="1"/>
  <c r="AX54" i="41" s="1"/>
  <c r="AG54" i="41" a="1"/>
  <c r="AG54" i="41" s="1"/>
  <c r="AW54" i="41" s="1"/>
  <c r="AF54" i="41" a="1"/>
  <c r="AF54" i="41" s="1"/>
  <c r="AV54" i="41" s="1"/>
  <c r="AE54" i="41" a="1"/>
  <c r="AE54" i="41" s="1"/>
  <c r="AU54" i="41" s="1"/>
  <c r="AC54" i="41" a="1"/>
  <c r="AC54" i="41" s="1"/>
  <c r="AS54" i="41" s="1"/>
  <c r="AB54" i="41" a="1"/>
  <c r="AB54" i="41" s="1"/>
  <c r="AR54" i="41" s="1"/>
  <c r="Y54" i="41"/>
  <c r="AO53" i="41" a="1"/>
  <c r="AO53" i="41" s="1"/>
  <c r="BE53" i="41" s="1"/>
  <c r="AN53" i="41" a="1"/>
  <c r="AN53" i="41" s="1"/>
  <c r="BD53" i="41" s="1"/>
  <c r="AM53" i="41" a="1"/>
  <c r="AM53" i="41" s="1"/>
  <c r="BC53" i="41" s="1"/>
  <c r="AL53" i="41" a="1"/>
  <c r="AL53" i="41" s="1"/>
  <c r="BB53" i="41" s="1"/>
  <c r="AK53" i="41" a="1"/>
  <c r="AK53" i="41" s="1"/>
  <c r="BA53" i="41" s="1"/>
  <c r="AJ53" i="41" a="1"/>
  <c r="AJ53" i="41" s="1"/>
  <c r="AZ53" i="41" s="1"/>
  <c r="AI53" i="41" a="1"/>
  <c r="AI53" i="41" s="1"/>
  <c r="AY53" i="41" s="1"/>
  <c r="AH53" i="41" a="1"/>
  <c r="AH53" i="41" s="1"/>
  <c r="AX53" i="41" s="1"/>
  <c r="AG53" i="41" a="1"/>
  <c r="AG53" i="41" s="1"/>
  <c r="AW53" i="41" s="1"/>
  <c r="AF53" i="41" a="1"/>
  <c r="AF53" i="41" s="1"/>
  <c r="AV53" i="41" s="1"/>
  <c r="AE53" i="41" a="1"/>
  <c r="AE53" i="41" s="1"/>
  <c r="AC53" i="41" a="1"/>
  <c r="AC53" i="41" s="1"/>
  <c r="AS53" i="41" s="1"/>
  <c r="AB53" i="41" a="1"/>
  <c r="AB53" i="41" s="1"/>
  <c r="Y53" i="41"/>
  <c r="AO52" i="41" a="1"/>
  <c r="AO52" i="41" s="1"/>
  <c r="BE52" i="41" s="1"/>
  <c r="AN52" i="41" a="1"/>
  <c r="AN52" i="41" s="1"/>
  <c r="BD52" i="41" s="1"/>
  <c r="AM52" i="41" a="1"/>
  <c r="AM52" i="41" s="1"/>
  <c r="BC52" i="41" s="1"/>
  <c r="AL52" i="41" a="1"/>
  <c r="AL52" i="41" s="1"/>
  <c r="BB52" i="41" s="1"/>
  <c r="AK52" i="41" a="1"/>
  <c r="AK52" i="41" s="1"/>
  <c r="BA52" i="41" s="1"/>
  <c r="AJ52" i="41" a="1"/>
  <c r="AJ52" i="41" s="1"/>
  <c r="AZ52" i="41" s="1"/>
  <c r="AI52" i="41" a="1"/>
  <c r="AI52" i="41" s="1"/>
  <c r="AY52" i="41" s="1"/>
  <c r="AH52" i="41" a="1"/>
  <c r="AH52" i="41" s="1"/>
  <c r="AX52" i="41" s="1"/>
  <c r="AG52" i="41" a="1"/>
  <c r="AG52" i="41" s="1"/>
  <c r="AW52" i="41" s="1"/>
  <c r="AF52" i="41" a="1"/>
  <c r="AF52" i="41" s="1"/>
  <c r="AV52" i="41" s="1"/>
  <c r="AE52" i="41" a="1"/>
  <c r="AE52" i="41" s="1"/>
  <c r="AU52" i="41" s="1"/>
  <c r="AC52" i="41" a="1"/>
  <c r="AC52" i="41" s="1"/>
  <c r="AS52" i="41" s="1"/>
  <c r="AB52" i="41" a="1"/>
  <c r="AB52" i="41" s="1"/>
  <c r="Y52" i="41"/>
  <c r="AO51" i="41" a="1"/>
  <c r="AO51" i="41" s="1"/>
  <c r="AN51" i="41" a="1"/>
  <c r="AN51" i="41" s="1"/>
  <c r="BD51" i="41" s="1"/>
  <c r="AM51" i="41" a="1"/>
  <c r="AM51" i="41" s="1"/>
  <c r="BC51" i="41" s="1"/>
  <c r="AL51" i="41" a="1"/>
  <c r="AL51" i="41" s="1"/>
  <c r="BB51" i="41" s="1"/>
  <c r="AK51" i="41" a="1"/>
  <c r="AK51" i="41" s="1"/>
  <c r="AJ51" i="41" a="1"/>
  <c r="AJ51" i="41" s="1"/>
  <c r="AI51" i="41" a="1"/>
  <c r="AI51" i="41" s="1"/>
  <c r="AH51" i="41" a="1"/>
  <c r="AH51" i="41" s="1"/>
  <c r="AG51" i="41" a="1"/>
  <c r="AG51" i="41" s="1"/>
  <c r="AW51" i="41" s="1"/>
  <c r="AF51" i="41" a="1"/>
  <c r="AF51" i="41" s="1"/>
  <c r="AV51" i="41" s="1"/>
  <c r="AE51" i="41" a="1"/>
  <c r="AE51" i="41" s="1"/>
  <c r="AU51" i="41" s="1"/>
  <c r="AC51" i="41" a="1"/>
  <c r="AC51" i="41" s="1"/>
  <c r="AB51" i="41" a="1"/>
  <c r="AB51" i="41" s="1"/>
  <c r="AR51" i="41" s="1"/>
  <c r="Y51" i="41"/>
  <c r="AO49" i="41" a="1"/>
  <c r="AO49" i="41" s="1"/>
  <c r="BE49" i="41" s="1"/>
  <c r="AN49" i="41" a="1"/>
  <c r="AN49" i="41" s="1"/>
  <c r="BD49" i="41" s="1"/>
  <c r="AM49" i="41" a="1"/>
  <c r="AM49" i="41" s="1"/>
  <c r="BC49" i="41" s="1"/>
  <c r="AL49" i="41" a="1"/>
  <c r="AL49" i="41" s="1"/>
  <c r="BB49" i="41" s="1"/>
  <c r="AK49" i="41" a="1"/>
  <c r="AK49" i="41" s="1"/>
  <c r="BA49" i="41" s="1"/>
  <c r="AJ49" i="41" a="1"/>
  <c r="AJ49" i="41" s="1"/>
  <c r="AZ49" i="41" s="1"/>
  <c r="AI49" i="41" a="1"/>
  <c r="AI49" i="41" s="1"/>
  <c r="AY49" i="41" s="1"/>
  <c r="AH49" i="41" a="1"/>
  <c r="AH49" i="41" s="1"/>
  <c r="AX49" i="41" s="1"/>
  <c r="AG49" i="41" a="1"/>
  <c r="AG49" i="41" s="1"/>
  <c r="AW49" i="41" s="1"/>
  <c r="AF49" i="41" a="1"/>
  <c r="AF49" i="41" s="1"/>
  <c r="AV49" i="41" s="1"/>
  <c r="AE49" i="41" a="1"/>
  <c r="AE49" i="41" s="1"/>
  <c r="AU49" i="41" s="1"/>
  <c r="AC49" i="41" a="1"/>
  <c r="AC49" i="41" s="1"/>
  <c r="AS49" i="41" s="1"/>
  <c r="AB49" i="41" a="1"/>
  <c r="AB49" i="41" s="1"/>
  <c r="Y49" i="41"/>
  <c r="AO48" i="41" a="1"/>
  <c r="AO48" i="41" s="1"/>
  <c r="BE48" i="41" s="1"/>
  <c r="AN48" i="41" a="1"/>
  <c r="AN48" i="41" s="1"/>
  <c r="BD48" i="41" s="1"/>
  <c r="AM48" i="41" a="1"/>
  <c r="AM48" i="41" s="1"/>
  <c r="BC48" i="41" s="1"/>
  <c r="AL48" i="41" a="1"/>
  <c r="AL48" i="41" s="1"/>
  <c r="BB48" i="41" s="1"/>
  <c r="AK48" i="41" a="1"/>
  <c r="AK48" i="41" s="1"/>
  <c r="BA48" i="41" s="1"/>
  <c r="AJ48" i="41" a="1"/>
  <c r="AJ48" i="41" s="1"/>
  <c r="AZ48" i="41" s="1"/>
  <c r="AI48" i="41" a="1"/>
  <c r="AI48" i="41" s="1"/>
  <c r="AH48" i="41" a="1"/>
  <c r="AH48" i="41" s="1"/>
  <c r="AX48" i="41" s="1"/>
  <c r="AG48" i="41" a="1"/>
  <c r="AG48" i="41" s="1"/>
  <c r="AW48" i="41" s="1"/>
  <c r="AF48" i="41" a="1"/>
  <c r="AF48" i="41" s="1"/>
  <c r="AV48" i="41" s="1"/>
  <c r="AE48" i="41" a="1"/>
  <c r="AE48" i="41" s="1"/>
  <c r="AU48" i="41" s="1"/>
  <c r="AC48" i="41" a="1"/>
  <c r="AC48" i="41" s="1"/>
  <c r="AS48" i="41" s="1"/>
  <c r="AB48" i="41" a="1"/>
  <c r="AB48" i="41" s="1"/>
  <c r="Y48" i="41"/>
  <c r="AO47" i="41" a="1"/>
  <c r="AO47" i="41" s="1"/>
  <c r="BE47" i="41" s="1"/>
  <c r="AN47" i="41" a="1"/>
  <c r="AN47" i="41" s="1"/>
  <c r="BD47" i="41" s="1"/>
  <c r="AM47" i="41" a="1"/>
  <c r="AM47" i="41" s="1"/>
  <c r="BC47" i="41" s="1"/>
  <c r="AL47" i="41" a="1"/>
  <c r="AL47" i="41" s="1"/>
  <c r="BB47" i="41" s="1"/>
  <c r="AK47" i="41" a="1"/>
  <c r="AK47" i="41" s="1"/>
  <c r="BA47" i="41" s="1"/>
  <c r="AJ47" i="41" a="1"/>
  <c r="AJ47" i="41" s="1"/>
  <c r="AZ47" i="41" s="1"/>
  <c r="AI47" i="41" a="1"/>
  <c r="AI47" i="41" s="1"/>
  <c r="AY47" i="41" s="1"/>
  <c r="AH47" i="41" a="1"/>
  <c r="AH47" i="41" s="1"/>
  <c r="AX47" i="41" s="1"/>
  <c r="AG47" i="41" a="1"/>
  <c r="AG47" i="41" s="1"/>
  <c r="AW47" i="41" s="1"/>
  <c r="AF47" i="41" a="1"/>
  <c r="AF47" i="41" s="1"/>
  <c r="AV47" i="41" s="1"/>
  <c r="AE47" i="41" a="1"/>
  <c r="AE47" i="41" s="1"/>
  <c r="AC47" i="41" a="1"/>
  <c r="AC47" i="41" s="1"/>
  <c r="AS47" i="41" s="1"/>
  <c r="AB47" i="41" a="1"/>
  <c r="AB47" i="41" s="1"/>
  <c r="Y47" i="41"/>
  <c r="AO45" i="41" a="1"/>
  <c r="AO45" i="41" s="1"/>
  <c r="AN45" i="41" a="1"/>
  <c r="AN45" i="41" s="1"/>
  <c r="AM45" i="41" a="1"/>
  <c r="AM45" i="41" s="1"/>
  <c r="AL45" i="41" a="1"/>
  <c r="AL45" i="41" s="1"/>
  <c r="AK45" i="41" a="1"/>
  <c r="AK45" i="41" s="1"/>
  <c r="BA45" i="41" s="1"/>
  <c r="AJ45" i="41" a="1"/>
  <c r="AJ45" i="41" s="1"/>
  <c r="AZ45" i="41" s="1"/>
  <c r="AI45" i="41" a="1"/>
  <c r="AI45" i="41" s="1"/>
  <c r="AY45" i="41" s="1"/>
  <c r="AH45" i="41" a="1"/>
  <c r="AH45" i="41" s="1"/>
  <c r="AG45" i="41" a="1"/>
  <c r="AG45" i="41" s="1"/>
  <c r="AF45" i="41" a="1"/>
  <c r="AF45" i="41" s="1"/>
  <c r="AE45" i="41" a="1"/>
  <c r="AE45" i="41" s="1"/>
  <c r="AU45" i="41" s="1"/>
  <c r="AC45" i="41" a="1"/>
  <c r="AC45" i="41" s="1"/>
  <c r="AB45" i="41" a="1"/>
  <c r="AB45" i="41" s="1"/>
  <c r="Y45" i="41"/>
  <c r="AO172" i="40" a="1"/>
  <c r="AO172" i="40" s="1"/>
  <c r="BE172" i="40" s="1"/>
  <c r="AN172" i="40" a="1"/>
  <c r="AN172" i="40" s="1"/>
  <c r="BD172" i="40" s="1"/>
  <c r="AM172" i="40" a="1"/>
  <c r="AM172" i="40" s="1"/>
  <c r="BC172" i="40" s="1"/>
  <c r="AL172" i="40" a="1"/>
  <c r="AL172" i="40" s="1"/>
  <c r="BB172" i="40" s="1"/>
  <c r="AK172" i="40" a="1"/>
  <c r="AK172" i="40" s="1"/>
  <c r="BA172" i="40" s="1"/>
  <c r="AJ172" i="40" a="1"/>
  <c r="AJ172" i="40" s="1"/>
  <c r="AZ172" i="40" s="1"/>
  <c r="AI172" i="40" a="1"/>
  <c r="AI172" i="40" s="1"/>
  <c r="AY172" i="40" s="1"/>
  <c r="AH172" i="40" a="1"/>
  <c r="AH172" i="40" s="1"/>
  <c r="AX172" i="40" s="1"/>
  <c r="AG172" i="40" a="1"/>
  <c r="AG172" i="40" s="1"/>
  <c r="AW172" i="40" s="1"/>
  <c r="AF172" i="40" a="1"/>
  <c r="AF172" i="40" s="1"/>
  <c r="AV172" i="40" s="1"/>
  <c r="AE172" i="40" a="1"/>
  <c r="AE172" i="40" s="1"/>
  <c r="AC172" i="40" a="1"/>
  <c r="AC172" i="40" s="1"/>
  <c r="AB172" i="40" a="1"/>
  <c r="AB172" i="40" s="1"/>
  <c r="AR172" i="40" s="1"/>
  <c r="Y172" i="40"/>
  <c r="AO171" i="40" a="1"/>
  <c r="AO171" i="40" s="1"/>
  <c r="BE171" i="40" s="1"/>
  <c r="AN171" i="40" a="1"/>
  <c r="AN171" i="40" s="1"/>
  <c r="BD171" i="40" s="1"/>
  <c r="AM171" i="40" a="1"/>
  <c r="AM171" i="40" s="1"/>
  <c r="BC171" i="40" s="1"/>
  <c r="AL171" i="40" a="1"/>
  <c r="AL171" i="40" s="1"/>
  <c r="BB171" i="40" s="1"/>
  <c r="AK171" i="40" a="1"/>
  <c r="AK171" i="40" s="1"/>
  <c r="BA171" i="40" s="1"/>
  <c r="AJ171" i="40" a="1"/>
  <c r="AJ171" i="40" s="1"/>
  <c r="AZ171" i="40" s="1"/>
  <c r="AI171" i="40" a="1"/>
  <c r="AI171" i="40" s="1"/>
  <c r="AY171" i="40" s="1"/>
  <c r="AH171" i="40" a="1"/>
  <c r="AH171" i="40" s="1"/>
  <c r="AX171" i="40" s="1"/>
  <c r="AG171" i="40" a="1"/>
  <c r="AG171" i="40" s="1"/>
  <c r="AW171" i="40" s="1"/>
  <c r="AF171" i="40" a="1"/>
  <c r="AF171" i="40" s="1"/>
  <c r="AV171" i="40" s="1"/>
  <c r="AE171" i="40" a="1"/>
  <c r="AE171" i="40" s="1"/>
  <c r="AC171" i="40" a="1"/>
  <c r="AC171" i="40" s="1"/>
  <c r="AS171" i="40" s="1"/>
  <c r="AB171" i="40" a="1"/>
  <c r="AB171" i="40" s="1"/>
  <c r="Y171" i="40"/>
  <c r="AO170" i="40" a="1"/>
  <c r="AO170" i="40" s="1"/>
  <c r="BE170" i="40" s="1"/>
  <c r="AN170" i="40" a="1"/>
  <c r="AN170" i="40" s="1"/>
  <c r="BD170" i="40" s="1"/>
  <c r="AM170" i="40" a="1"/>
  <c r="AM170" i="40" s="1"/>
  <c r="BC170" i="40" s="1"/>
  <c r="AL170" i="40" a="1"/>
  <c r="AL170" i="40" s="1"/>
  <c r="BB170" i="40" s="1"/>
  <c r="AK170" i="40" a="1"/>
  <c r="AK170" i="40" s="1"/>
  <c r="BA170" i="40" s="1"/>
  <c r="AJ170" i="40" a="1"/>
  <c r="AJ170" i="40" s="1"/>
  <c r="AZ170" i="40" s="1"/>
  <c r="AI170" i="40" a="1"/>
  <c r="AI170" i="40" s="1"/>
  <c r="AY170" i="40" s="1"/>
  <c r="AH170" i="40" a="1"/>
  <c r="AH170" i="40" s="1"/>
  <c r="AX170" i="40" s="1"/>
  <c r="AG170" i="40" a="1"/>
  <c r="AG170" i="40" s="1"/>
  <c r="AW170" i="40" s="1"/>
  <c r="AF170" i="40" a="1"/>
  <c r="AF170" i="40" s="1"/>
  <c r="AV170" i="40" s="1"/>
  <c r="AE170" i="40" a="1"/>
  <c r="AE170" i="40" s="1"/>
  <c r="AC170" i="40" a="1"/>
  <c r="AC170" i="40" s="1"/>
  <c r="AS170" i="40" s="1"/>
  <c r="AB170" i="40" a="1"/>
  <c r="AB170" i="40" s="1"/>
  <c r="AR170" i="40" s="1"/>
  <c r="Y170" i="40"/>
  <c r="AO169" i="40" a="1"/>
  <c r="AO169" i="40" s="1"/>
  <c r="BE169" i="40" s="1"/>
  <c r="AN169" i="40" a="1"/>
  <c r="AN169" i="40" s="1"/>
  <c r="BD169" i="40" s="1"/>
  <c r="AM169" i="40" a="1"/>
  <c r="AM169" i="40" s="1"/>
  <c r="BC169" i="40" s="1"/>
  <c r="AL169" i="40" a="1"/>
  <c r="AL169" i="40" s="1"/>
  <c r="BB169" i="40" s="1"/>
  <c r="AK169" i="40" a="1"/>
  <c r="AK169" i="40" s="1"/>
  <c r="BA169" i="40" s="1"/>
  <c r="AJ169" i="40" a="1"/>
  <c r="AJ169" i="40" s="1"/>
  <c r="AZ169" i="40" s="1"/>
  <c r="AI169" i="40" a="1"/>
  <c r="AI169" i="40" s="1"/>
  <c r="AY169" i="40" s="1"/>
  <c r="AH169" i="40" a="1"/>
  <c r="AH169" i="40" s="1"/>
  <c r="AX169" i="40" s="1"/>
  <c r="AG169" i="40" a="1"/>
  <c r="AG169" i="40" s="1"/>
  <c r="AW169" i="40" s="1"/>
  <c r="AF169" i="40" a="1"/>
  <c r="AF169" i="40" s="1"/>
  <c r="AV169" i="40" s="1"/>
  <c r="AE169" i="40" a="1"/>
  <c r="AE169" i="40" s="1"/>
  <c r="AU169" i="40" s="1"/>
  <c r="AC169" i="40" a="1"/>
  <c r="AC169" i="40" s="1"/>
  <c r="AS169" i="40" s="1"/>
  <c r="AB169" i="40" a="1"/>
  <c r="AB169" i="40" s="1"/>
  <c r="Y169" i="40"/>
  <c r="AO168" i="40" a="1"/>
  <c r="AO168" i="40" s="1"/>
  <c r="BE168" i="40" s="1"/>
  <c r="AN168" i="40" a="1"/>
  <c r="AN168" i="40" s="1"/>
  <c r="BD168" i="40" s="1"/>
  <c r="AM168" i="40" a="1"/>
  <c r="AM168" i="40" s="1"/>
  <c r="BC168" i="40" s="1"/>
  <c r="AL168" i="40" a="1"/>
  <c r="AL168" i="40" s="1"/>
  <c r="BB168" i="40" s="1"/>
  <c r="AK168" i="40" a="1"/>
  <c r="AK168" i="40" s="1"/>
  <c r="BA168" i="40" s="1"/>
  <c r="AJ168" i="40" a="1"/>
  <c r="AJ168" i="40" s="1"/>
  <c r="AZ168" i="40" s="1"/>
  <c r="AI168" i="40" a="1"/>
  <c r="AI168" i="40" s="1"/>
  <c r="AY168" i="40" s="1"/>
  <c r="AH168" i="40" a="1"/>
  <c r="AH168" i="40" s="1"/>
  <c r="AX168" i="40" s="1"/>
  <c r="AG168" i="40" a="1"/>
  <c r="AG168" i="40" s="1"/>
  <c r="AW168" i="40" s="1"/>
  <c r="AF168" i="40" a="1"/>
  <c r="AF168" i="40" s="1"/>
  <c r="AV168" i="40" s="1"/>
  <c r="AE168" i="40" a="1"/>
  <c r="AE168" i="40" s="1"/>
  <c r="AU168" i="40" s="1"/>
  <c r="AC168" i="40" a="1"/>
  <c r="AC168" i="40" s="1"/>
  <c r="AS168" i="40" s="1"/>
  <c r="AB168" i="40" a="1"/>
  <c r="AB168" i="40" s="1"/>
  <c r="Y168" i="40"/>
  <c r="AO167" i="40" a="1"/>
  <c r="AO167" i="40" s="1"/>
  <c r="BE167" i="40" s="1"/>
  <c r="AN167" i="40" a="1"/>
  <c r="AN167" i="40" s="1"/>
  <c r="BD167" i="40" s="1"/>
  <c r="AM167" i="40" a="1"/>
  <c r="AM167" i="40" s="1"/>
  <c r="BC167" i="40" s="1"/>
  <c r="AL167" i="40" a="1"/>
  <c r="AL167" i="40" s="1"/>
  <c r="BB167" i="40" s="1"/>
  <c r="AK167" i="40" a="1"/>
  <c r="AK167" i="40" s="1"/>
  <c r="BA167" i="40" s="1"/>
  <c r="AJ167" i="40" a="1"/>
  <c r="AJ167" i="40" s="1"/>
  <c r="AZ167" i="40" s="1"/>
  <c r="AI167" i="40" a="1"/>
  <c r="AI167" i="40" s="1"/>
  <c r="AY167" i="40" s="1"/>
  <c r="AH167" i="40" a="1"/>
  <c r="AH167" i="40" s="1"/>
  <c r="AX167" i="40" s="1"/>
  <c r="AG167" i="40" a="1"/>
  <c r="AG167" i="40" s="1"/>
  <c r="AW167" i="40" s="1"/>
  <c r="AF167" i="40" a="1"/>
  <c r="AF167" i="40" s="1"/>
  <c r="AV167" i="40" s="1"/>
  <c r="AE167" i="40" a="1"/>
  <c r="AE167" i="40" s="1"/>
  <c r="AC167" i="40" a="1"/>
  <c r="AC167" i="40" s="1"/>
  <c r="AS167" i="40" s="1"/>
  <c r="AB167" i="40" a="1"/>
  <c r="AB167" i="40" s="1"/>
  <c r="Y167" i="40"/>
  <c r="AO166" i="40" a="1"/>
  <c r="AO166" i="40" s="1"/>
  <c r="AN166" i="40" a="1"/>
  <c r="AN166" i="40" s="1"/>
  <c r="AM166" i="40" a="1"/>
  <c r="AM166" i="40" s="1"/>
  <c r="BC166" i="40" s="1"/>
  <c r="AL166" i="40" a="1"/>
  <c r="AL166" i="40" s="1"/>
  <c r="AK166" i="40" a="1"/>
  <c r="AK166" i="40" s="1"/>
  <c r="BA166" i="40" s="1"/>
  <c r="AJ166" i="40" a="1"/>
  <c r="AJ166" i="40" s="1"/>
  <c r="AZ166" i="40" s="1"/>
  <c r="AI166" i="40" a="1"/>
  <c r="AI166" i="40" s="1"/>
  <c r="AH166" i="40" a="1"/>
  <c r="AH166" i="40" s="1"/>
  <c r="AX166" i="40" s="1"/>
  <c r="AG166" i="40" a="1"/>
  <c r="AG166" i="40" s="1"/>
  <c r="AW166" i="40" s="1"/>
  <c r="AF166" i="40" a="1"/>
  <c r="AF166" i="40" s="1"/>
  <c r="AV166" i="40" s="1"/>
  <c r="AE166" i="40" a="1"/>
  <c r="AE166" i="40" s="1"/>
  <c r="AC166" i="40" a="1"/>
  <c r="AC166" i="40" s="1"/>
  <c r="AB166" i="40" a="1"/>
  <c r="AB166" i="40" s="1"/>
  <c r="AR166" i="40" s="1"/>
  <c r="Y166" i="40"/>
  <c r="AO165" i="40" a="1"/>
  <c r="AO165" i="40" s="1"/>
  <c r="BE165" i="40" s="1"/>
  <c r="AN165" i="40" a="1"/>
  <c r="AN165" i="40" s="1"/>
  <c r="BD165" i="40" s="1"/>
  <c r="AM165" i="40" a="1"/>
  <c r="AM165" i="40" s="1"/>
  <c r="AL165" i="40" a="1"/>
  <c r="AL165" i="40" s="1"/>
  <c r="BB165" i="40" s="1"/>
  <c r="AK165" i="40" a="1"/>
  <c r="AK165" i="40" s="1"/>
  <c r="AJ165" i="40" a="1"/>
  <c r="AJ165" i="40" s="1"/>
  <c r="AI165" i="40" a="1"/>
  <c r="AI165" i="40" s="1"/>
  <c r="AY165" i="40" s="1"/>
  <c r="AH165" i="40" a="1"/>
  <c r="AH165" i="40" s="1"/>
  <c r="AX165" i="40" s="1"/>
  <c r="AG165" i="40" a="1"/>
  <c r="AG165" i="40" s="1"/>
  <c r="AF165" i="40" a="1"/>
  <c r="AF165" i="40" s="1"/>
  <c r="AV165" i="40" s="1"/>
  <c r="AE165" i="40" a="1"/>
  <c r="AE165" i="40" s="1"/>
  <c r="AU165" i="40" s="1"/>
  <c r="AC165" i="40" a="1"/>
  <c r="AC165" i="40" s="1"/>
  <c r="AB165" i="40" a="1"/>
  <c r="AB165" i="40" s="1"/>
  <c r="Y165" i="40"/>
  <c r="AO163" i="40" a="1"/>
  <c r="AO163" i="40" s="1"/>
  <c r="BE163" i="40" s="1"/>
  <c r="AN163" i="40" a="1"/>
  <c r="AN163" i="40" s="1"/>
  <c r="BD163" i="40" s="1"/>
  <c r="AM163" i="40" a="1"/>
  <c r="AM163" i="40" s="1"/>
  <c r="BC163" i="40" s="1"/>
  <c r="AL163" i="40" a="1"/>
  <c r="AL163" i="40" s="1"/>
  <c r="BB163" i="40" s="1"/>
  <c r="AK163" i="40" a="1"/>
  <c r="AK163" i="40" s="1"/>
  <c r="BA163" i="40" s="1"/>
  <c r="AJ163" i="40" a="1"/>
  <c r="AJ163" i="40" s="1"/>
  <c r="AZ163" i="40" s="1"/>
  <c r="AI163" i="40" a="1"/>
  <c r="AI163" i="40" s="1"/>
  <c r="AY163" i="40" s="1"/>
  <c r="AH163" i="40" a="1"/>
  <c r="AH163" i="40" s="1"/>
  <c r="AX163" i="40" s="1"/>
  <c r="AG163" i="40" a="1"/>
  <c r="AG163" i="40" s="1"/>
  <c r="AW163" i="40" s="1"/>
  <c r="AF163" i="40" a="1"/>
  <c r="AF163" i="40" s="1"/>
  <c r="AV163" i="40" s="1"/>
  <c r="AE163" i="40" a="1"/>
  <c r="AE163" i="40" s="1"/>
  <c r="AU163" i="40" s="1"/>
  <c r="AC163" i="40" a="1"/>
  <c r="AC163" i="40" s="1"/>
  <c r="AS163" i="40" s="1"/>
  <c r="AB163" i="40" a="1"/>
  <c r="AB163" i="40" s="1"/>
  <c r="AR163" i="40" s="1"/>
  <c r="Y163" i="40"/>
  <c r="AO162" i="40" a="1"/>
  <c r="AO162" i="40" s="1"/>
  <c r="BE162" i="40" s="1"/>
  <c r="AN162" i="40" a="1"/>
  <c r="AN162" i="40" s="1"/>
  <c r="BD162" i="40" s="1"/>
  <c r="AM162" i="40" a="1"/>
  <c r="AM162" i="40" s="1"/>
  <c r="BC162" i="40" s="1"/>
  <c r="AL162" i="40" a="1"/>
  <c r="AL162" i="40" s="1"/>
  <c r="BB162" i="40" s="1"/>
  <c r="AK162" i="40" a="1"/>
  <c r="AK162" i="40" s="1"/>
  <c r="BA162" i="40" s="1"/>
  <c r="AJ162" i="40" a="1"/>
  <c r="AJ162" i="40" s="1"/>
  <c r="AZ162" i="40" s="1"/>
  <c r="AI162" i="40" a="1"/>
  <c r="AI162" i="40" s="1"/>
  <c r="AY162" i="40" s="1"/>
  <c r="AH162" i="40" a="1"/>
  <c r="AH162" i="40" s="1"/>
  <c r="AX162" i="40" s="1"/>
  <c r="AG162" i="40" a="1"/>
  <c r="AG162" i="40" s="1"/>
  <c r="AW162" i="40" s="1"/>
  <c r="AF162" i="40" a="1"/>
  <c r="AF162" i="40" s="1"/>
  <c r="AV162" i="40" s="1"/>
  <c r="AE162" i="40" a="1"/>
  <c r="AE162" i="40" s="1"/>
  <c r="AU162" i="40" s="1"/>
  <c r="AC162" i="40" a="1"/>
  <c r="AC162" i="40" s="1"/>
  <c r="AS162" i="40" s="1"/>
  <c r="AB162" i="40" a="1"/>
  <c r="AB162" i="40" s="1"/>
  <c r="AR162" i="40" s="1"/>
  <c r="Y162" i="40"/>
  <c r="AO161" i="40" a="1"/>
  <c r="AO161" i="40" s="1"/>
  <c r="BE161" i="40" s="1"/>
  <c r="AN161" i="40" a="1"/>
  <c r="AN161" i="40" s="1"/>
  <c r="BD161" i="40" s="1"/>
  <c r="AM161" i="40" a="1"/>
  <c r="AM161" i="40" s="1"/>
  <c r="BC161" i="40" s="1"/>
  <c r="AL161" i="40" a="1"/>
  <c r="AL161" i="40" s="1"/>
  <c r="BB161" i="40" s="1"/>
  <c r="AK161" i="40" a="1"/>
  <c r="AK161" i="40" s="1"/>
  <c r="AJ161" i="40" a="1"/>
  <c r="AJ161" i="40" s="1"/>
  <c r="AZ161" i="40" s="1"/>
  <c r="AI161" i="40" a="1"/>
  <c r="AI161" i="40" s="1"/>
  <c r="AY161" i="40" s="1"/>
  <c r="AH161" i="40" a="1"/>
  <c r="AH161" i="40" s="1"/>
  <c r="AX161" i="40" s="1"/>
  <c r="AG161" i="40" a="1"/>
  <c r="AG161" i="40" s="1"/>
  <c r="AW161" i="40" s="1"/>
  <c r="AF161" i="40" a="1"/>
  <c r="AF161" i="40" s="1"/>
  <c r="AV161" i="40" s="1"/>
  <c r="AE161" i="40" a="1"/>
  <c r="AE161" i="40" s="1"/>
  <c r="AU161" i="40" s="1"/>
  <c r="AC161" i="40" a="1"/>
  <c r="AC161" i="40" s="1"/>
  <c r="AS161" i="40" s="1"/>
  <c r="AB161" i="40" a="1"/>
  <c r="AB161" i="40" s="1"/>
  <c r="AR161" i="40" s="1"/>
  <c r="Y161" i="40"/>
  <c r="AO160" i="40" a="1"/>
  <c r="AO160" i="40" s="1"/>
  <c r="BE160" i="40" s="1"/>
  <c r="AN160" i="40" a="1"/>
  <c r="AN160" i="40" s="1"/>
  <c r="BD160" i="40" s="1"/>
  <c r="AM160" i="40" a="1"/>
  <c r="AM160" i="40" s="1"/>
  <c r="BC160" i="40" s="1"/>
  <c r="AL160" i="40" a="1"/>
  <c r="AL160" i="40" s="1"/>
  <c r="BB160" i="40" s="1"/>
  <c r="AK160" i="40" a="1"/>
  <c r="AK160" i="40" s="1"/>
  <c r="BA160" i="40" s="1"/>
  <c r="AJ160" i="40" a="1"/>
  <c r="AJ160" i="40" s="1"/>
  <c r="AZ160" i="40" s="1"/>
  <c r="AI160" i="40" a="1"/>
  <c r="AI160" i="40" s="1"/>
  <c r="AY160" i="40" s="1"/>
  <c r="AH160" i="40" a="1"/>
  <c r="AH160" i="40" s="1"/>
  <c r="AX160" i="40" s="1"/>
  <c r="AG160" i="40" a="1"/>
  <c r="AG160" i="40" s="1"/>
  <c r="AW160" i="40" s="1"/>
  <c r="AF160" i="40" a="1"/>
  <c r="AF160" i="40" s="1"/>
  <c r="AV160" i="40" s="1"/>
  <c r="AE160" i="40" a="1"/>
  <c r="AE160" i="40" s="1"/>
  <c r="AC160" i="40" a="1"/>
  <c r="AC160" i="40" s="1"/>
  <c r="AS160" i="40" s="1"/>
  <c r="AB160" i="40" a="1"/>
  <c r="AB160" i="40" s="1"/>
  <c r="AR160" i="40" s="1"/>
  <c r="Y160" i="40"/>
  <c r="AO159" i="40" a="1"/>
  <c r="AO159" i="40" s="1"/>
  <c r="BE159" i="40" s="1"/>
  <c r="AN159" i="40" a="1"/>
  <c r="AN159" i="40" s="1"/>
  <c r="BD159" i="40" s="1"/>
  <c r="AM159" i="40" a="1"/>
  <c r="AM159" i="40" s="1"/>
  <c r="BC159" i="40" s="1"/>
  <c r="AL159" i="40" a="1"/>
  <c r="AL159" i="40" s="1"/>
  <c r="BB159" i="40" s="1"/>
  <c r="AK159" i="40" a="1"/>
  <c r="AK159" i="40" s="1"/>
  <c r="AJ159" i="40" a="1"/>
  <c r="AJ159" i="40" s="1"/>
  <c r="AZ159" i="40" s="1"/>
  <c r="AI159" i="40" a="1"/>
  <c r="AI159" i="40" s="1"/>
  <c r="AH159" i="40" a="1"/>
  <c r="AH159" i="40" s="1"/>
  <c r="AX159" i="40" s="1"/>
  <c r="AG159" i="40" a="1"/>
  <c r="AG159" i="40" s="1"/>
  <c r="AW159" i="40" s="1"/>
  <c r="AF159" i="40" a="1"/>
  <c r="AF159" i="40" s="1"/>
  <c r="AV159" i="40" s="1"/>
  <c r="AE159" i="40" a="1"/>
  <c r="AE159" i="40" s="1"/>
  <c r="AU159" i="40" s="1"/>
  <c r="AC159" i="40" a="1"/>
  <c r="AC159" i="40" s="1"/>
  <c r="AS159" i="40" s="1"/>
  <c r="AB159" i="40" a="1"/>
  <c r="AB159" i="40" s="1"/>
  <c r="Y159" i="40"/>
  <c r="AO158" i="40" a="1"/>
  <c r="AO158" i="40" s="1"/>
  <c r="BE158" i="40" s="1"/>
  <c r="AN158" i="40" a="1"/>
  <c r="AN158" i="40" s="1"/>
  <c r="BD158" i="40" s="1"/>
  <c r="AM158" i="40" a="1"/>
  <c r="AM158" i="40" s="1"/>
  <c r="BC158" i="40" s="1"/>
  <c r="AL158" i="40" a="1"/>
  <c r="AL158" i="40" s="1"/>
  <c r="BB158" i="40" s="1"/>
  <c r="AK158" i="40" a="1"/>
  <c r="AK158" i="40" s="1"/>
  <c r="BA158" i="40" s="1"/>
  <c r="AJ158" i="40" a="1"/>
  <c r="AJ158" i="40" s="1"/>
  <c r="AZ158" i="40" s="1"/>
  <c r="AI158" i="40" a="1"/>
  <c r="AI158" i="40" s="1"/>
  <c r="AY158" i="40" s="1"/>
  <c r="AH158" i="40" a="1"/>
  <c r="AH158" i="40" s="1"/>
  <c r="AX158" i="40" s="1"/>
  <c r="AG158" i="40" a="1"/>
  <c r="AG158" i="40" s="1"/>
  <c r="AW158" i="40" s="1"/>
  <c r="AF158" i="40" a="1"/>
  <c r="AF158" i="40" s="1"/>
  <c r="AV158" i="40" s="1"/>
  <c r="AE158" i="40" a="1"/>
  <c r="AE158" i="40" s="1"/>
  <c r="AU158" i="40" s="1"/>
  <c r="AC158" i="40" a="1"/>
  <c r="AC158" i="40" s="1"/>
  <c r="AB158" i="40" a="1"/>
  <c r="AB158" i="40" s="1"/>
  <c r="AR158" i="40" s="1"/>
  <c r="Y158" i="40"/>
  <c r="AO157" i="40" a="1"/>
  <c r="AO157" i="40" s="1"/>
  <c r="BE157" i="40" s="1"/>
  <c r="AN157" i="40" a="1"/>
  <c r="AN157" i="40" s="1"/>
  <c r="BD157" i="40" s="1"/>
  <c r="AM157" i="40" a="1"/>
  <c r="AM157" i="40" s="1"/>
  <c r="BC157" i="40" s="1"/>
  <c r="AL157" i="40" a="1"/>
  <c r="AL157" i="40" s="1"/>
  <c r="BB157" i="40" s="1"/>
  <c r="AK157" i="40" a="1"/>
  <c r="AK157" i="40" s="1"/>
  <c r="BA157" i="40" s="1"/>
  <c r="AJ157" i="40" a="1"/>
  <c r="AJ157" i="40" s="1"/>
  <c r="AZ157" i="40" s="1"/>
  <c r="AI157" i="40" a="1"/>
  <c r="AI157" i="40" s="1"/>
  <c r="AY157" i="40" s="1"/>
  <c r="AH157" i="40" a="1"/>
  <c r="AH157" i="40" s="1"/>
  <c r="AX157" i="40" s="1"/>
  <c r="AG157" i="40" a="1"/>
  <c r="AG157" i="40" s="1"/>
  <c r="AW157" i="40" s="1"/>
  <c r="AF157" i="40" a="1"/>
  <c r="AF157" i="40" s="1"/>
  <c r="AV157" i="40" s="1"/>
  <c r="AE157" i="40" a="1"/>
  <c r="AE157" i="40" s="1"/>
  <c r="AC157" i="40" a="1"/>
  <c r="AC157" i="40" s="1"/>
  <c r="AS157" i="40" s="1"/>
  <c r="AB157" i="40" a="1"/>
  <c r="AB157" i="40" s="1"/>
  <c r="Y157" i="40"/>
  <c r="AO156" i="40" a="1"/>
  <c r="AO156" i="40" s="1"/>
  <c r="BE156" i="40" s="1"/>
  <c r="AN156" i="40" a="1"/>
  <c r="AN156" i="40" s="1"/>
  <c r="BD156" i="40" s="1"/>
  <c r="AM156" i="40" a="1"/>
  <c r="AM156" i="40" s="1"/>
  <c r="BC156" i="40" s="1"/>
  <c r="AL156" i="40" a="1"/>
  <c r="AL156" i="40" s="1"/>
  <c r="AK156" i="40" a="1"/>
  <c r="AK156" i="40" s="1"/>
  <c r="BA156" i="40" s="1"/>
  <c r="AJ156" i="40" a="1"/>
  <c r="AJ156" i="40" s="1"/>
  <c r="AZ156" i="40" s="1"/>
  <c r="AI156" i="40" a="1"/>
  <c r="AI156" i="40" s="1"/>
  <c r="AY156" i="40" s="1"/>
  <c r="AH156" i="40" a="1"/>
  <c r="AH156" i="40" s="1"/>
  <c r="AX156" i="40" s="1"/>
  <c r="AG156" i="40" a="1"/>
  <c r="AG156" i="40" s="1"/>
  <c r="AW156" i="40" s="1"/>
  <c r="AF156" i="40" a="1"/>
  <c r="AF156" i="40" s="1"/>
  <c r="AV156" i="40" s="1"/>
  <c r="AE156" i="40" a="1"/>
  <c r="AE156" i="40" s="1"/>
  <c r="AC156" i="40" a="1"/>
  <c r="AC156" i="40" s="1"/>
  <c r="AS156" i="40" s="1"/>
  <c r="AB156" i="40" a="1"/>
  <c r="AB156" i="40" s="1"/>
  <c r="Y156" i="40"/>
  <c r="AO155" i="40" a="1"/>
  <c r="AO155" i="40" s="1"/>
  <c r="BE155" i="40" s="1"/>
  <c r="AN155" i="40" a="1"/>
  <c r="AN155" i="40" s="1"/>
  <c r="AM155" i="40" a="1"/>
  <c r="AM155" i="40" s="1"/>
  <c r="AL155" i="40" a="1"/>
  <c r="AL155" i="40" s="1"/>
  <c r="BB155" i="40" s="1"/>
  <c r="AK155" i="40" a="1"/>
  <c r="AK155" i="40" s="1"/>
  <c r="BA155" i="40" s="1"/>
  <c r="AJ155" i="40" a="1"/>
  <c r="AJ155" i="40" s="1"/>
  <c r="AZ155" i="40" s="1"/>
  <c r="AI155" i="40" a="1"/>
  <c r="AI155" i="40" s="1"/>
  <c r="AH155" i="40" a="1"/>
  <c r="AH155" i="40" s="1"/>
  <c r="AG155" i="40" a="1"/>
  <c r="AG155" i="40" s="1"/>
  <c r="AF155" i="40" a="1"/>
  <c r="AF155" i="40" s="1"/>
  <c r="AE155" i="40" a="1"/>
  <c r="AE155" i="40" s="1"/>
  <c r="AC155" i="40" a="1"/>
  <c r="AC155" i="40" s="1"/>
  <c r="AB155" i="40" a="1"/>
  <c r="AB155" i="40" s="1"/>
  <c r="Y155" i="40"/>
  <c r="AO153" i="40" a="1"/>
  <c r="AO153" i="40" s="1"/>
  <c r="BE153" i="40" s="1"/>
  <c r="AN153" i="40" a="1"/>
  <c r="AN153" i="40" s="1"/>
  <c r="BD153" i="40" s="1"/>
  <c r="AM153" i="40" a="1"/>
  <c r="AM153" i="40" s="1"/>
  <c r="BC153" i="40" s="1"/>
  <c r="AL153" i="40" a="1"/>
  <c r="AL153" i="40" s="1"/>
  <c r="BB153" i="40" s="1"/>
  <c r="AK153" i="40" a="1"/>
  <c r="AK153" i="40" s="1"/>
  <c r="BA153" i="40" s="1"/>
  <c r="AJ153" i="40" a="1"/>
  <c r="AJ153" i="40" s="1"/>
  <c r="AZ153" i="40" s="1"/>
  <c r="AI153" i="40" a="1"/>
  <c r="AI153" i="40" s="1"/>
  <c r="AY153" i="40" s="1"/>
  <c r="AH153" i="40" a="1"/>
  <c r="AH153" i="40" s="1"/>
  <c r="AX153" i="40" s="1"/>
  <c r="AG153" i="40" a="1"/>
  <c r="AG153" i="40" s="1"/>
  <c r="AW153" i="40" s="1"/>
  <c r="AF153" i="40" a="1"/>
  <c r="AF153" i="40" s="1"/>
  <c r="AV153" i="40" s="1"/>
  <c r="AE153" i="40" a="1"/>
  <c r="AE153" i="40" s="1"/>
  <c r="AU153" i="40" s="1"/>
  <c r="AC153" i="40" a="1"/>
  <c r="AC153" i="40" s="1"/>
  <c r="AS153" i="40" s="1"/>
  <c r="AB153" i="40" a="1"/>
  <c r="AB153" i="40" s="1"/>
  <c r="Y153" i="40"/>
  <c r="AO152" i="40" a="1"/>
  <c r="AO152" i="40" s="1"/>
  <c r="BE152" i="40" s="1"/>
  <c r="AN152" i="40" a="1"/>
  <c r="AN152" i="40" s="1"/>
  <c r="BD152" i="40" s="1"/>
  <c r="AM152" i="40" a="1"/>
  <c r="AM152" i="40" s="1"/>
  <c r="BC152" i="40" s="1"/>
  <c r="AL152" i="40" a="1"/>
  <c r="AL152" i="40" s="1"/>
  <c r="BB152" i="40" s="1"/>
  <c r="AK152" i="40" a="1"/>
  <c r="AK152" i="40" s="1"/>
  <c r="BA152" i="40" s="1"/>
  <c r="AJ152" i="40" a="1"/>
  <c r="AJ152" i="40" s="1"/>
  <c r="AZ152" i="40" s="1"/>
  <c r="AI152" i="40" a="1"/>
  <c r="AI152" i="40" s="1"/>
  <c r="AY152" i="40" s="1"/>
  <c r="AH152" i="40" a="1"/>
  <c r="AH152" i="40" s="1"/>
  <c r="AX152" i="40" s="1"/>
  <c r="AG152" i="40" a="1"/>
  <c r="AG152" i="40" s="1"/>
  <c r="AW152" i="40" s="1"/>
  <c r="AF152" i="40" a="1"/>
  <c r="AF152" i="40" s="1"/>
  <c r="AV152" i="40" s="1"/>
  <c r="AE152" i="40" a="1"/>
  <c r="AE152" i="40" s="1"/>
  <c r="AC152" i="40" a="1"/>
  <c r="AC152" i="40" s="1"/>
  <c r="AS152" i="40" s="1"/>
  <c r="AB152" i="40" a="1"/>
  <c r="AB152" i="40" s="1"/>
  <c r="Y152" i="40"/>
  <c r="AO151" i="40" a="1"/>
  <c r="AO151" i="40" s="1"/>
  <c r="BE151" i="40" s="1"/>
  <c r="AN151" i="40" a="1"/>
  <c r="AN151" i="40" s="1"/>
  <c r="BD151" i="40" s="1"/>
  <c r="AM151" i="40" a="1"/>
  <c r="AM151" i="40" s="1"/>
  <c r="BC151" i="40" s="1"/>
  <c r="AL151" i="40" a="1"/>
  <c r="AL151" i="40" s="1"/>
  <c r="BB151" i="40" s="1"/>
  <c r="AK151" i="40" a="1"/>
  <c r="AK151" i="40" s="1"/>
  <c r="BA151" i="40" s="1"/>
  <c r="AJ151" i="40" a="1"/>
  <c r="AJ151" i="40" s="1"/>
  <c r="AZ151" i="40" s="1"/>
  <c r="AI151" i="40" a="1"/>
  <c r="AI151" i="40" s="1"/>
  <c r="AY151" i="40" s="1"/>
  <c r="AH151" i="40" a="1"/>
  <c r="AH151" i="40" s="1"/>
  <c r="AX151" i="40" s="1"/>
  <c r="AG151" i="40" a="1"/>
  <c r="AG151" i="40" s="1"/>
  <c r="AW151" i="40" s="1"/>
  <c r="AF151" i="40" a="1"/>
  <c r="AF151" i="40" s="1"/>
  <c r="AV151" i="40" s="1"/>
  <c r="AE151" i="40" a="1"/>
  <c r="AE151" i="40" s="1"/>
  <c r="AC151" i="40" a="1"/>
  <c r="AC151" i="40" s="1"/>
  <c r="AS151" i="40" s="1"/>
  <c r="AB151" i="40" a="1"/>
  <c r="AB151" i="40" s="1"/>
  <c r="AR151" i="40" s="1"/>
  <c r="Y151" i="40"/>
  <c r="AO150" i="40" a="1"/>
  <c r="AO150" i="40" s="1"/>
  <c r="BE150" i="40" s="1"/>
  <c r="AN150" i="40" a="1"/>
  <c r="AN150" i="40" s="1"/>
  <c r="BD150" i="40" s="1"/>
  <c r="AM150" i="40" a="1"/>
  <c r="AM150" i="40" s="1"/>
  <c r="BC150" i="40" s="1"/>
  <c r="AL150" i="40" a="1"/>
  <c r="AL150" i="40" s="1"/>
  <c r="BB150" i="40" s="1"/>
  <c r="AK150" i="40" a="1"/>
  <c r="AK150" i="40" s="1"/>
  <c r="BA150" i="40" s="1"/>
  <c r="AJ150" i="40" a="1"/>
  <c r="AJ150" i="40" s="1"/>
  <c r="AZ150" i="40" s="1"/>
  <c r="AI150" i="40" a="1"/>
  <c r="AI150" i="40" s="1"/>
  <c r="AY150" i="40" s="1"/>
  <c r="AH150" i="40" a="1"/>
  <c r="AH150" i="40" s="1"/>
  <c r="AX150" i="40" s="1"/>
  <c r="AG150" i="40" a="1"/>
  <c r="AG150" i="40" s="1"/>
  <c r="AW150" i="40" s="1"/>
  <c r="AF150" i="40" a="1"/>
  <c r="AF150" i="40" s="1"/>
  <c r="AV150" i="40" s="1"/>
  <c r="AE150" i="40" a="1"/>
  <c r="AE150" i="40" s="1"/>
  <c r="AC150" i="40" a="1"/>
  <c r="AC150" i="40" s="1"/>
  <c r="AS150" i="40" s="1"/>
  <c r="AB150" i="40" a="1"/>
  <c r="AB150" i="40" s="1"/>
  <c r="Y150" i="40"/>
  <c r="AO149" i="40" a="1"/>
  <c r="AO149" i="40" s="1"/>
  <c r="BE149" i="40" s="1"/>
  <c r="AN149" i="40" a="1"/>
  <c r="AN149" i="40" s="1"/>
  <c r="BD149" i="40" s="1"/>
  <c r="AM149" i="40" a="1"/>
  <c r="AM149" i="40" s="1"/>
  <c r="BC149" i="40" s="1"/>
  <c r="AL149" i="40" a="1"/>
  <c r="AL149" i="40" s="1"/>
  <c r="BB149" i="40" s="1"/>
  <c r="AK149" i="40" a="1"/>
  <c r="AK149" i="40" s="1"/>
  <c r="BA149" i="40" s="1"/>
  <c r="AJ149" i="40" a="1"/>
  <c r="AJ149" i="40" s="1"/>
  <c r="AZ149" i="40" s="1"/>
  <c r="AI149" i="40" a="1"/>
  <c r="AI149" i="40" s="1"/>
  <c r="AY149" i="40" s="1"/>
  <c r="AH149" i="40" a="1"/>
  <c r="AH149" i="40" s="1"/>
  <c r="AX149" i="40" s="1"/>
  <c r="AG149" i="40" a="1"/>
  <c r="AG149" i="40" s="1"/>
  <c r="AW149" i="40" s="1"/>
  <c r="AF149" i="40" a="1"/>
  <c r="AF149" i="40" s="1"/>
  <c r="AV149" i="40" s="1"/>
  <c r="AE149" i="40" a="1"/>
  <c r="AE149" i="40" s="1"/>
  <c r="AU149" i="40" s="1"/>
  <c r="AC149" i="40" a="1"/>
  <c r="AC149" i="40" s="1"/>
  <c r="AB149" i="40" a="1"/>
  <c r="AB149" i="40" s="1"/>
  <c r="AR149" i="40" s="1"/>
  <c r="Y149" i="40"/>
  <c r="AO148" i="40" a="1"/>
  <c r="AO148" i="40" s="1"/>
  <c r="BE148" i="40" s="1"/>
  <c r="AN148" i="40" a="1"/>
  <c r="AN148" i="40" s="1"/>
  <c r="BD148" i="40" s="1"/>
  <c r="AM148" i="40" a="1"/>
  <c r="AM148" i="40" s="1"/>
  <c r="BC148" i="40" s="1"/>
  <c r="AL148" i="40" a="1"/>
  <c r="AL148" i="40" s="1"/>
  <c r="BB148" i="40" s="1"/>
  <c r="AK148" i="40" a="1"/>
  <c r="AK148" i="40" s="1"/>
  <c r="BA148" i="40" s="1"/>
  <c r="AJ148" i="40" a="1"/>
  <c r="AJ148" i="40" s="1"/>
  <c r="AZ148" i="40" s="1"/>
  <c r="AI148" i="40" a="1"/>
  <c r="AI148" i="40" s="1"/>
  <c r="AY148" i="40" s="1"/>
  <c r="AH148" i="40" a="1"/>
  <c r="AH148" i="40" s="1"/>
  <c r="AX148" i="40" s="1"/>
  <c r="AG148" i="40" a="1"/>
  <c r="AG148" i="40" s="1"/>
  <c r="AW148" i="40" s="1"/>
  <c r="AF148" i="40" a="1"/>
  <c r="AF148" i="40" s="1"/>
  <c r="AV148" i="40" s="1"/>
  <c r="AE148" i="40" a="1"/>
  <c r="AE148" i="40" s="1"/>
  <c r="AU148" i="40" s="1"/>
  <c r="AC148" i="40" a="1"/>
  <c r="AC148" i="40" s="1"/>
  <c r="AB148" i="40" a="1"/>
  <c r="AB148" i="40" s="1"/>
  <c r="AR148" i="40" s="1"/>
  <c r="Y148" i="40"/>
  <c r="AO147" i="40" a="1"/>
  <c r="AO147" i="40" s="1"/>
  <c r="BE147" i="40" s="1"/>
  <c r="AN147" i="40" a="1"/>
  <c r="AN147" i="40" s="1"/>
  <c r="BD147" i="40" s="1"/>
  <c r="AM147" i="40" a="1"/>
  <c r="AM147" i="40" s="1"/>
  <c r="BC147" i="40" s="1"/>
  <c r="AL147" i="40" a="1"/>
  <c r="AL147" i="40" s="1"/>
  <c r="BB147" i="40" s="1"/>
  <c r="AK147" i="40" a="1"/>
  <c r="AK147" i="40" s="1"/>
  <c r="BA147" i="40" s="1"/>
  <c r="AJ147" i="40" a="1"/>
  <c r="AJ147" i="40" s="1"/>
  <c r="AZ147" i="40" s="1"/>
  <c r="AI147" i="40" a="1"/>
  <c r="AI147" i="40" s="1"/>
  <c r="AY147" i="40" s="1"/>
  <c r="AH147" i="40" a="1"/>
  <c r="AH147" i="40" s="1"/>
  <c r="AX147" i="40" s="1"/>
  <c r="AG147" i="40" a="1"/>
  <c r="AG147" i="40" s="1"/>
  <c r="AW147" i="40" s="1"/>
  <c r="AF147" i="40" a="1"/>
  <c r="AF147" i="40" s="1"/>
  <c r="AV147" i="40" s="1"/>
  <c r="AE147" i="40" a="1"/>
  <c r="AE147" i="40" s="1"/>
  <c r="AC147" i="40" a="1"/>
  <c r="AC147" i="40" s="1"/>
  <c r="AS147" i="40" s="1"/>
  <c r="AB147" i="40" a="1"/>
  <c r="AB147" i="40" s="1"/>
  <c r="AR147" i="40" s="1"/>
  <c r="Y147" i="40"/>
  <c r="AO146" i="40" a="1"/>
  <c r="AO146" i="40" s="1"/>
  <c r="BE146" i="40" s="1"/>
  <c r="AN146" i="40" a="1"/>
  <c r="AN146" i="40" s="1"/>
  <c r="BD146" i="40" s="1"/>
  <c r="AM146" i="40" a="1"/>
  <c r="AM146" i="40" s="1"/>
  <c r="BC146" i="40" s="1"/>
  <c r="AL146" i="40" a="1"/>
  <c r="AL146" i="40" s="1"/>
  <c r="BB146" i="40" s="1"/>
  <c r="AK146" i="40" a="1"/>
  <c r="AK146" i="40" s="1"/>
  <c r="BA146" i="40" s="1"/>
  <c r="AJ146" i="40" a="1"/>
  <c r="AJ146" i="40" s="1"/>
  <c r="AZ146" i="40" s="1"/>
  <c r="AI146" i="40" a="1"/>
  <c r="AI146" i="40" s="1"/>
  <c r="AY146" i="40" s="1"/>
  <c r="AH146" i="40" a="1"/>
  <c r="AH146" i="40" s="1"/>
  <c r="AX146" i="40" s="1"/>
  <c r="AG146" i="40" a="1"/>
  <c r="AG146" i="40" s="1"/>
  <c r="AW146" i="40" s="1"/>
  <c r="AF146" i="40" a="1"/>
  <c r="AF146" i="40" s="1"/>
  <c r="AV146" i="40" s="1"/>
  <c r="AE146" i="40" a="1"/>
  <c r="AE146" i="40" s="1"/>
  <c r="AC146" i="40" a="1"/>
  <c r="AC146" i="40" s="1"/>
  <c r="AS146" i="40" s="1"/>
  <c r="AB146" i="40" a="1"/>
  <c r="AB146" i="40" s="1"/>
  <c r="AR146" i="40" s="1"/>
  <c r="Y146" i="40"/>
  <c r="AO145" i="40" a="1"/>
  <c r="AO145" i="40" s="1"/>
  <c r="BE145" i="40" s="1"/>
  <c r="AN145" i="40" a="1"/>
  <c r="AN145" i="40" s="1"/>
  <c r="BD145" i="40" s="1"/>
  <c r="AM145" i="40" a="1"/>
  <c r="AM145" i="40" s="1"/>
  <c r="BC145" i="40" s="1"/>
  <c r="AL145" i="40" a="1"/>
  <c r="AL145" i="40" s="1"/>
  <c r="BB145" i="40" s="1"/>
  <c r="AK145" i="40" a="1"/>
  <c r="AK145" i="40" s="1"/>
  <c r="BA145" i="40" s="1"/>
  <c r="AJ145" i="40" a="1"/>
  <c r="AJ145" i="40" s="1"/>
  <c r="AZ145" i="40" s="1"/>
  <c r="AI145" i="40" a="1"/>
  <c r="AI145" i="40" s="1"/>
  <c r="AY145" i="40" s="1"/>
  <c r="AH145" i="40" a="1"/>
  <c r="AH145" i="40" s="1"/>
  <c r="AX145" i="40" s="1"/>
  <c r="AG145" i="40" a="1"/>
  <c r="AG145" i="40" s="1"/>
  <c r="AW145" i="40" s="1"/>
  <c r="AF145" i="40" a="1"/>
  <c r="AF145" i="40" s="1"/>
  <c r="AV145" i="40" s="1"/>
  <c r="AE145" i="40" a="1"/>
  <c r="AE145" i="40" s="1"/>
  <c r="AC145" i="40" a="1"/>
  <c r="AC145" i="40" s="1"/>
  <c r="AS145" i="40" s="1"/>
  <c r="AB145" i="40" a="1"/>
  <c r="AB145" i="40" s="1"/>
  <c r="AR145" i="40" s="1"/>
  <c r="Y145" i="40"/>
  <c r="AO144" i="40" a="1"/>
  <c r="AO144" i="40" s="1"/>
  <c r="BE144" i="40" s="1"/>
  <c r="AN144" i="40" a="1"/>
  <c r="AN144" i="40" s="1"/>
  <c r="BD144" i="40" s="1"/>
  <c r="AM144" i="40" a="1"/>
  <c r="AM144" i="40" s="1"/>
  <c r="BC144" i="40" s="1"/>
  <c r="AL144" i="40" a="1"/>
  <c r="AL144" i="40" s="1"/>
  <c r="BB144" i="40" s="1"/>
  <c r="AK144" i="40" a="1"/>
  <c r="AK144" i="40" s="1"/>
  <c r="BA144" i="40" s="1"/>
  <c r="AJ144" i="40" a="1"/>
  <c r="AJ144" i="40" s="1"/>
  <c r="AI144" i="40" a="1"/>
  <c r="AI144" i="40" s="1"/>
  <c r="AY144" i="40" s="1"/>
  <c r="AH144" i="40" a="1"/>
  <c r="AH144" i="40" s="1"/>
  <c r="AX144" i="40" s="1"/>
  <c r="AG144" i="40" a="1"/>
  <c r="AG144" i="40" s="1"/>
  <c r="AW144" i="40" s="1"/>
  <c r="AF144" i="40" a="1"/>
  <c r="AF144" i="40" s="1"/>
  <c r="AV144" i="40" s="1"/>
  <c r="AE144" i="40" a="1"/>
  <c r="AE144" i="40" s="1"/>
  <c r="AU144" i="40" s="1"/>
  <c r="AC144" i="40" a="1"/>
  <c r="AC144" i="40" s="1"/>
  <c r="AS144" i="40" s="1"/>
  <c r="AB144" i="40" a="1"/>
  <c r="AB144" i="40" s="1"/>
  <c r="AR144" i="40" s="1"/>
  <c r="Y144" i="40"/>
  <c r="AO143" i="40" a="1"/>
  <c r="AO143" i="40" s="1"/>
  <c r="BE143" i="40" s="1"/>
  <c r="AN143" i="40" a="1"/>
  <c r="AN143" i="40" s="1"/>
  <c r="BD143" i="40" s="1"/>
  <c r="AM143" i="40" a="1"/>
  <c r="AM143" i="40" s="1"/>
  <c r="BC143" i="40" s="1"/>
  <c r="AL143" i="40" a="1"/>
  <c r="AL143" i="40" s="1"/>
  <c r="BB143" i="40" s="1"/>
  <c r="AK143" i="40" a="1"/>
  <c r="AK143" i="40" s="1"/>
  <c r="BA143" i="40" s="1"/>
  <c r="AJ143" i="40" a="1"/>
  <c r="AJ143" i="40" s="1"/>
  <c r="AZ143" i="40" s="1"/>
  <c r="AI143" i="40" a="1"/>
  <c r="AI143" i="40" s="1"/>
  <c r="AY143" i="40" s="1"/>
  <c r="AH143" i="40" a="1"/>
  <c r="AH143" i="40" s="1"/>
  <c r="AX143" i="40" s="1"/>
  <c r="AG143" i="40" a="1"/>
  <c r="AG143" i="40" s="1"/>
  <c r="AW143" i="40" s="1"/>
  <c r="AF143" i="40" a="1"/>
  <c r="AF143" i="40" s="1"/>
  <c r="AE143" i="40" a="1"/>
  <c r="AE143" i="40" s="1"/>
  <c r="AU143" i="40" s="1"/>
  <c r="AC143" i="40" a="1"/>
  <c r="AC143" i="40" s="1"/>
  <c r="AS143" i="40" s="1"/>
  <c r="AB143" i="40" a="1"/>
  <c r="AB143" i="40" s="1"/>
  <c r="AR143" i="40" s="1"/>
  <c r="Y143" i="40"/>
  <c r="AO142" i="40" a="1"/>
  <c r="AO142" i="40" s="1"/>
  <c r="BE142" i="40" s="1"/>
  <c r="AN142" i="40" a="1"/>
  <c r="AN142" i="40" s="1"/>
  <c r="BD142" i="40" s="1"/>
  <c r="AM142" i="40" a="1"/>
  <c r="AM142" i="40" s="1"/>
  <c r="BC142" i="40" s="1"/>
  <c r="AL142" i="40" a="1"/>
  <c r="AL142" i="40" s="1"/>
  <c r="BB142" i="40" s="1"/>
  <c r="AK142" i="40" a="1"/>
  <c r="AK142" i="40" s="1"/>
  <c r="BA142" i="40" s="1"/>
  <c r="AJ142" i="40" a="1"/>
  <c r="AJ142" i="40" s="1"/>
  <c r="AZ142" i="40" s="1"/>
  <c r="AI142" i="40" a="1"/>
  <c r="AI142" i="40" s="1"/>
  <c r="AY142" i="40" s="1"/>
  <c r="AH142" i="40" a="1"/>
  <c r="AH142" i="40" s="1"/>
  <c r="AX142" i="40" s="1"/>
  <c r="AG142" i="40" a="1"/>
  <c r="AG142" i="40" s="1"/>
  <c r="AW142" i="40" s="1"/>
  <c r="AF142" i="40" a="1"/>
  <c r="AF142" i="40" s="1"/>
  <c r="AV142" i="40" s="1"/>
  <c r="AE142" i="40" a="1"/>
  <c r="AE142" i="40" s="1"/>
  <c r="AU142" i="40" s="1"/>
  <c r="AC142" i="40" a="1"/>
  <c r="AC142" i="40" s="1"/>
  <c r="AS142" i="40" s="1"/>
  <c r="AB142" i="40" a="1"/>
  <c r="AB142" i="40" s="1"/>
  <c r="AR142" i="40" s="1"/>
  <c r="Y142" i="40"/>
  <c r="AO141" i="40" a="1"/>
  <c r="AO141" i="40" s="1"/>
  <c r="BE141" i="40" s="1"/>
  <c r="AN141" i="40" a="1"/>
  <c r="AN141" i="40" s="1"/>
  <c r="BD141" i="40" s="1"/>
  <c r="AM141" i="40" a="1"/>
  <c r="AM141" i="40" s="1"/>
  <c r="BC141" i="40" s="1"/>
  <c r="AL141" i="40" a="1"/>
  <c r="AL141" i="40" s="1"/>
  <c r="BB141" i="40" s="1"/>
  <c r="AK141" i="40" a="1"/>
  <c r="AK141" i="40" s="1"/>
  <c r="AJ141" i="40" a="1"/>
  <c r="AJ141" i="40" s="1"/>
  <c r="AZ141" i="40" s="1"/>
  <c r="AI141" i="40" a="1"/>
  <c r="AI141" i="40" s="1"/>
  <c r="AY141" i="40" s="1"/>
  <c r="AH141" i="40" a="1"/>
  <c r="AH141" i="40" s="1"/>
  <c r="AX141" i="40" s="1"/>
  <c r="AG141" i="40" a="1"/>
  <c r="AG141" i="40" s="1"/>
  <c r="AW141" i="40" s="1"/>
  <c r="AF141" i="40" a="1"/>
  <c r="AF141" i="40" s="1"/>
  <c r="AV141" i="40" s="1"/>
  <c r="AE141" i="40" a="1"/>
  <c r="AE141" i="40" s="1"/>
  <c r="AC141" i="40" a="1"/>
  <c r="AC141" i="40" s="1"/>
  <c r="AS141" i="40" s="1"/>
  <c r="AB141" i="40" a="1"/>
  <c r="AB141" i="40" s="1"/>
  <c r="AR141" i="40" s="1"/>
  <c r="Y141" i="40"/>
  <c r="AO140" i="40" a="1"/>
  <c r="AO140" i="40" s="1"/>
  <c r="BE140" i="40" s="1"/>
  <c r="AN140" i="40" a="1"/>
  <c r="AN140" i="40" s="1"/>
  <c r="BD140" i="40" s="1"/>
  <c r="AM140" i="40" a="1"/>
  <c r="AM140" i="40" s="1"/>
  <c r="BC140" i="40" s="1"/>
  <c r="AL140" i="40" a="1"/>
  <c r="AL140" i="40" s="1"/>
  <c r="BB140" i="40" s="1"/>
  <c r="AK140" i="40" a="1"/>
  <c r="AK140" i="40" s="1"/>
  <c r="BA140" i="40" s="1"/>
  <c r="AJ140" i="40" a="1"/>
  <c r="AJ140" i="40" s="1"/>
  <c r="AZ140" i="40" s="1"/>
  <c r="AI140" i="40" a="1"/>
  <c r="AI140" i="40" s="1"/>
  <c r="AY140" i="40" s="1"/>
  <c r="AH140" i="40" a="1"/>
  <c r="AH140" i="40" s="1"/>
  <c r="AX140" i="40" s="1"/>
  <c r="AG140" i="40" a="1"/>
  <c r="AG140" i="40" s="1"/>
  <c r="AF140" i="40" a="1"/>
  <c r="AF140" i="40" s="1"/>
  <c r="AV140" i="40" s="1"/>
  <c r="AE140" i="40" a="1"/>
  <c r="AE140" i="40" s="1"/>
  <c r="AU140" i="40" s="1"/>
  <c r="AC140" i="40" a="1"/>
  <c r="AC140" i="40" s="1"/>
  <c r="AS140" i="40" s="1"/>
  <c r="AB140" i="40" a="1"/>
  <c r="AB140" i="40" s="1"/>
  <c r="Y140" i="40"/>
  <c r="AO139" i="40" a="1"/>
  <c r="AO139" i="40" s="1"/>
  <c r="BE139" i="40" s="1"/>
  <c r="AN139" i="40" a="1"/>
  <c r="AN139" i="40" s="1"/>
  <c r="AM139" i="40" a="1"/>
  <c r="AM139" i="40" s="1"/>
  <c r="BC139" i="40" s="1"/>
  <c r="AL139" i="40" a="1"/>
  <c r="AL139" i="40" s="1"/>
  <c r="BB139" i="40" s="1"/>
  <c r="AK139" i="40" a="1"/>
  <c r="AK139" i="40" s="1"/>
  <c r="BA139" i="40" s="1"/>
  <c r="AJ139" i="40" a="1"/>
  <c r="AJ139" i="40" s="1"/>
  <c r="AZ139" i="40" s="1"/>
  <c r="AI139" i="40" a="1"/>
  <c r="AI139" i="40" s="1"/>
  <c r="AY139" i="40" s="1"/>
  <c r="AH139" i="40" a="1"/>
  <c r="AH139" i="40" s="1"/>
  <c r="AX139" i="40" s="1"/>
  <c r="AG139" i="40" a="1"/>
  <c r="AG139" i="40" s="1"/>
  <c r="AW139" i="40" s="1"/>
  <c r="AF139" i="40" a="1"/>
  <c r="AF139" i="40" s="1"/>
  <c r="AV139" i="40" s="1"/>
  <c r="AE139" i="40" a="1"/>
  <c r="AE139" i="40" s="1"/>
  <c r="AC139" i="40" a="1"/>
  <c r="AC139" i="40" s="1"/>
  <c r="AS139" i="40" s="1"/>
  <c r="AB139" i="40" a="1"/>
  <c r="AB139" i="40" s="1"/>
  <c r="AR139" i="40" s="1"/>
  <c r="Y139" i="40"/>
  <c r="AO138" i="40" a="1"/>
  <c r="AO138" i="40" s="1"/>
  <c r="BE138" i="40" s="1"/>
  <c r="AN138" i="40" a="1"/>
  <c r="AN138" i="40" s="1"/>
  <c r="BD138" i="40" s="1"/>
  <c r="AM138" i="40" a="1"/>
  <c r="AM138" i="40" s="1"/>
  <c r="AL138" i="40" a="1"/>
  <c r="AL138" i="40" s="1"/>
  <c r="AK138" i="40" a="1"/>
  <c r="AK138" i="40" s="1"/>
  <c r="BA138" i="40" s="1"/>
  <c r="AJ138" i="40" a="1"/>
  <c r="AJ138" i="40" s="1"/>
  <c r="AZ138" i="40" s="1"/>
  <c r="AI138" i="40" a="1"/>
  <c r="AI138" i="40" s="1"/>
  <c r="AH138" i="40" a="1"/>
  <c r="AH138" i="40" s="1"/>
  <c r="AX138" i="40" s="1"/>
  <c r="AG138" i="40" a="1"/>
  <c r="AG138" i="40" s="1"/>
  <c r="AF138" i="40" a="1"/>
  <c r="AF138" i="40" s="1"/>
  <c r="AE138" i="40" a="1"/>
  <c r="AE138" i="40" s="1"/>
  <c r="AC138" i="40" a="1"/>
  <c r="AC138" i="40" s="1"/>
  <c r="AB138" i="40" a="1"/>
  <c r="AB138" i="40" s="1"/>
  <c r="AR138" i="40" s="1"/>
  <c r="AO136" i="40" a="1"/>
  <c r="AO136" i="40" s="1"/>
  <c r="BE136" i="40" s="1"/>
  <c r="AN136" i="40" a="1"/>
  <c r="AN136" i="40" s="1"/>
  <c r="BD136" i="40" s="1"/>
  <c r="AM136" i="40" a="1"/>
  <c r="AM136" i="40" s="1"/>
  <c r="BC136" i="40" s="1"/>
  <c r="AL136" i="40" a="1"/>
  <c r="AL136" i="40" s="1"/>
  <c r="BB136" i="40" s="1"/>
  <c r="AK136" i="40" a="1"/>
  <c r="AK136" i="40" s="1"/>
  <c r="BA136" i="40" s="1"/>
  <c r="AJ136" i="40" a="1"/>
  <c r="AJ136" i="40" s="1"/>
  <c r="AZ136" i="40" s="1"/>
  <c r="AI136" i="40" a="1"/>
  <c r="AI136" i="40" s="1"/>
  <c r="AY136" i="40" s="1"/>
  <c r="AH136" i="40" a="1"/>
  <c r="AH136" i="40" s="1"/>
  <c r="AG136" i="40" a="1"/>
  <c r="AG136" i="40" s="1"/>
  <c r="AW136" i="40" s="1"/>
  <c r="AF136" i="40" a="1"/>
  <c r="AF136" i="40" s="1"/>
  <c r="AV136" i="40" s="1"/>
  <c r="AE136" i="40" a="1"/>
  <c r="AE136" i="40" s="1"/>
  <c r="AU136" i="40" s="1"/>
  <c r="AC136" i="40" a="1"/>
  <c r="AC136" i="40" s="1"/>
  <c r="AS136" i="40" s="1"/>
  <c r="AB136" i="40" a="1"/>
  <c r="AB136" i="40" s="1"/>
  <c r="AR136" i="40" s="1"/>
  <c r="Y136" i="40"/>
  <c r="AO135" i="40" a="1"/>
  <c r="AO135" i="40" s="1"/>
  <c r="BE135" i="40" s="1"/>
  <c r="AN135" i="40" a="1"/>
  <c r="AN135" i="40" s="1"/>
  <c r="BD135" i="40" s="1"/>
  <c r="AM135" i="40" a="1"/>
  <c r="AM135" i="40" s="1"/>
  <c r="BC135" i="40" s="1"/>
  <c r="AL135" i="40" a="1"/>
  <c r="AL135" i="40" s="1"/>
  <c r="BB135" i="40" s="1"/>
  <c r="AK135" i="40" a="1"/>
  <c r="AK135" i="40" s="1"/>
  <c r="BA135" i="40" s="1"/>
  <c r="AJ135" i="40" a="1"/>
  <c r="AJ135" i="40" s="1"/>
  <c r="AZ135" i="40" s="1"/>
  <c r="AI135" i="40" a="1"/>
  <c r="AI135" i="40" s="1"/>
  <c r="AY135" i="40" s="1"/>
  <c r="AH135" i="40" a="1"/>
  <c r="AH135" i="40" s="1"/>
  <c r="AX135" i="40" s="1"/>
  <c r="AG135" i="40" a="1"/>
  <c r="AG135" i="40" s="1"/>
  <c r="AW135" i="40" s="1"/>
  <c r="AF135" i="40" a="1"/>
  <c r="AF135" i="40" s="1"/>
  <c r="AV135" i="40" s="1"/>
  <c r="AE135" i="40" a="1"/>
  <c r="AE135" i="40" s="1"/>
  <c r="AU135" i="40" s="1"/>
  <c r="AC135" i="40" a="1"/>
  <c r="AC135" i="40" s="1"/>
  <c r="AS135" i="40" s="1"/>
  <c r="AB135" i="40" a="1"/>
  <c r="AB135" i="40" s="1"/>
  <c r="Y135" i="40"/>
  <c r="AO134" i="40" a="1"/>
  <c r="AO134" i="40" s="1"/>
  <c r="BE134" i="40" s="1"/>
  <c r="AN134" i="40" a="1"/>
  <c r="AN134" i="40" s="1"/>
  <c r="BD134" i="40" s="1"/>
  <c r="AM134" i="40" a="1"/>
  <c r="AM134" i="40" s="1"/>
  <c r="BC134" i="40" s="1"/>
  <c r="AL134" i="40" a="1"/>
  <c r="AL134" i="40" s="1"/>
  <c r="BB134" i="40" s="1"/>
  <c r="AK134" i="40" a="1"/>
  <c r="AK134" i="40" s="1"/>
  <c r="BA134" i="40" s="1"/>
  <c r="AJ134" i="40" a="1"/>
  <c r="AJ134" i="40" s="1"/>
  <c r="AZ134" i="40" s="1"/>
  <c r="AI134" i="40" a="1"/>
  <c r="AI134" i="40" s="1"/>
  <c r="AY134" i="40" s="1"/>
  <c r="AH134" i="40" a="1"/>
  <c r="AH134" i="40" s="1"/>
  <c r="AX134" i="40" s="1"/>
  <c r="AG134" i="40" a="1"/>
  <c r="AG134" i="40" s="1"/>
  <c r="AW134" i="40" s="1"/>
  <c r="AF134" i="40" a="1"/>
  <c r="AF134" i="40" s="1"/>
  <c r="AV134" i="40" s="1"/>
  <c r="AE134" i="40" a="1"/>
  <c r="AE134" i="40" s="1"/>
  <c r="AU134" i="40" s="1"/>
  <c r="AC134" i="40" a="1"/>
  <c r="AC134" i="40" s="1"/>
  <c r="AB134" i="40" a="1"/>
  <c r="AB134" i="40" s="1"/>
  <c r="AR134" i="40" s="1"/>
  <c r="Y134" i="40"/>
  <c r="AO133" i="40" a="1"/>
  <c r="AO133" i="40" s="1"/>
  <c r="BE133" i="40" s="1"/>
  <c r="AN133" i="40" a="1"/>
  <c r="AN133" i="40" s="1"/>
  <c r="BD133" i="40" s="1"/>
  <c r="AM133" i="40" a="1"/>
  <c r="AM133" i="40" s="1"/>
  <c r="BC133" i="40" s="1"/>
  <c r="AL133" i="40" a="1"/>
  <c r="AL133" i="40" s="1"/>
  <c r="BB133" i="40" s="1"/>
  <c r="AK133" i="40" a="1"/>
  <c r="AK133" i="40" s="1"/>
  <c r="BA133" i="40" s="1"/>
  <c r="AJ133" i="40" a="1"/>
  <c r="AJ133" i="40" s="1"/>
  <c r="AZ133" i="40" s="1"/>
  <c r="AI133" i="40" a="1"/>
  <c r="AI133" i="40" s="1"/>
  <c r="AY133" i="40" s="1"/>
  <c r="AH133" i="40" a="1"/>
  <c r="AH133" i="40" s="1"/>
  <c r="AX133" i="40" s="1"/>
  <c r="AG133" i="40" a="1"/>
  <c r="AG133" i="40" s="1"/>
  <c r="AW133" i="40" s="1"/>
  <c r="AF133" i="40" a="1"/>
  <c r="AF133" i="40" s="1"/>
  <c r="AV133" i="40" s="1"/>
  <c r="AE133" i="40" a="1"/>
  <c r="AE133" i="40" s="1"/>
  <c r="AC133" i="40" a="1"/>
  <c r="AC133" i="40" s="1"/>
  <c r="AS133" i="40" s="1"/>
  <c r="AB133" i="40" a="1"/>
  <c r="AB133" i="40" s="1"/>
  <c r="Y133" i="40"/>
  <c r="AO132" i="40" a="1"/>
  <c r="AO132" i="40" s="1"/>
  <c r="BE132" i="40" s="1"/>
  <c r="AN132" i="40" a="1"/>
  <c r="AN132" i="40" s="1"/>
  <c r="BD132" i="40" s="1"/>
  <c r="AM132" i="40" a="1"/>
  <c r="AM132" i="40" s="1"/>
  <c r="BC132" i="40" s="1"/>
  <c r="AL132" i="40" a="1"/>
  <c r="AL132" i="40" s="1"/>
  <c r="BB132" i="40" s="1"/>
  <c r="AK132" i="40" a="1"/>
  <c r="AK132" i="40" s="1"/>
  <c r="BA132" i="40" s="1"/>
  <c r="AJ132" i="40" a="1"/>
  <c r="AJ132" i="40" s="1"/>
  <c r="AZ132" i="40" s="1"/>
  <c r="AI132" i="40" a="1"/>
  <c r="AI132" i="40" s="1"/>
  <c r="AY132" i="40" s="1"/>
  <c r="AH132" i="40" a="1"/>
  <c r="AH132" i="40" s="1"/>
  <c r="AX132" i="40" s="1"/>
  <c r="AG132" i="40" a="1"/>
  <c r="AG132" i="40" s="1"/>
  <c r="AW132" i="40" s="1"/>
  <c r="AF132" i="40" a="1"/>
  <c r="AF132" i="40" s="1"/>
  <c r="AV132" i="40" s="1"/>
  <c r="AE132" i="40" a="1"/>
  <c r="AE132" i="40" s="1"/>
  <c r="AU132" i="40" s="1"/>
  <c r="AC132" i="40" a="1"/>
  <c r="AC132" i="40" s="1"/>
  <c r="AS132" i="40" s="1"/>
  <c r="AB132" i="40" a="1"/>
  <c r="AB132" i="40" s="1"/>
  <c r="Y132" i="40"/>
  <c r="AO131" i="40" a="1"/>
  <c r="AO131" i="40" s="1"/>
  <c r="BE131" i="40" s="1"/>
  <c r="AN131" i="40" a="1"/>
  <c r="AN131" i="40" s="1"/>
  <c r="BD131" i="40" s="1"/>
  <c r="AM131" i="40" a="1"/>
  <c r="AM131" i="40" s="1"/>
  <c r="BC131" i="40" s="1"/>
  <c r="AL131" i="40" a="1"/>
  <c r="AL131" i="40" s="1"/>
  <c r="BB131" i="40" s="1"/>
  <c r="AK131" i="40" a="1"/>
  <c r="AK131" i="40" s="1"/>
  <c r="BA131" i="40" s="1"/>
  <c r="AJ131" i="40" a="1"/>
  <c r="AJ131" i="40" s="1"/>
  <c r="AZ131" i="40" s="1"/>
  <c r="AI131" i="40" a="1"/>
  <c r="AI131" i="40" s="1"/>
  <c r="AY131" i="40" s="1"/>
  <c r="AH131" i="40" a="1"/>
  <c r="AH131" i="40" s="1"/>
  <c r="AX131" i="40" s="1"/>
  <c r="AG131" i="40" a="1"/>
  <c r="AG131" i="40" s="1"/>
  <c r="AW131" i="40" s="1"/>
  <c r="AF131" i="40" a="1"/>
  <c r="AF131" i="40" s="1"/>
  <c r="AV131" i="40" s="1"/>
  <c r="AE131" i="40" a="1"/>
  <c r="AE131" i="40" s="1"/>
  <c r="AC131" i="40" a="1"/>
  <c r="AC131" i="40" s="1"/>
  <c r="AS131" i="40" s="1"/>
  <c r="AB131" i="40" a="1"/>
  <c r="AB131" i="40" s="1"/>
  <c r="Y131" i="40"/>
  <c r="AO130" i="40" a="1"/>
  <c r="AO130" i="40" s="1"/>
  <c r="BE130" i="40" s="1"/>
  <c r="AN130" i="40" a="1"/>
  <c r="AN130" i="40" s="1"/>
  <c r="BD130" i="40" s="1"/>
  <c r="AM130" i="40" a="1"/>
  <c r="AM130" i="40" s="1"/>
  <c r="BC130" i="40" s="1"/>
  <c r="AL130" i="40" a="1"/>
  <c r="AL130" i="40" s="1"/>
  <c r="BB130" i="40" s="1"/>
  <c r="AK130" i="40" a="1"/>
  <c r="AK130" i="40" s="1"/>
  <c r="BA130" i="40" s="1"/>
  <c r="AJ130" i="40" a="1"/>
  <c r="AJ130" i="40" s="1"/>
  <c r="AZ130" i="40" s="1"/>
  <c r="AI130" i="40" a="1"/>
  <c r="AI130" i="40" s="1"/>
  <c r="AY130" i="40" s="1"/>
  <c r="AH130" i="40" a="1"/>
  <c r="AH130" i="40" s="1"/>
  <c r="AX130" i="40" s="1"/>
  <c r="AG130" i="40" a="1"/>
  <c r="AG130" i="40" s="1"/>
  <c r="AW130" i="40" s="1"/>
  <c r="AF130" i="40" a="1"/>
  <c r="AF130" i="40" s="1"/>
  <c r="AE130" i="40" a="1"/>
  <c r="AE130" i="40" s="1"/>
  <c r="AU130" i="40" s="1"/>
  <c r="AC130" i="40" a="1"/>
  <c r="AC130" i="40" s="1"/>
  <c r="AS130" i="40" s="1"/>
  <c r="AB130" i="40" a="1"/>
  <c r="AB130" i="40" s="1"/>
  <c r="Y130" i="40"/>
  <c r="AO129" i="40" a="1"/>
  <c r="AO129" i="40" s="1"/>
  <c r="BE129" i="40" s="1"/>
  <c r="AN129" i="40" a="1"/>
  <c r="AN129" i="40" s="1"/>
  <c r="BD129" i="40" s="1"/>
  <c r="AM129" i="40" a="1"/>
  <c r="AM129" i="40" s="1"/>
  <c r="BC129" i="40" s="1"/>
  <c r="AL129" i="40" a="1"/>
  <c r="AL129" i="40" s="1"/>
  <c r="BB129" i="40" s="1"/>
  <c r="AK129" i="40" a="1"/>
  <c r="AK129" i="40" s="1"/>
  <c r="BA129" i="40" s="1"/>
  <c r="AJ129" i="40" a="1"/>
  <c r="AJ129" i="40" s="1"/>
  <c r="AZ129" i="40" s="1"/>
  <c r="AI129" i="40" a="1"/>
  <c r="AI129" i="40" s="1"/>
  <c r="AY129" i="40" s="1"/>
  <c r="AH129" i="40" a="1"/>
  <c r="AH129" i="40" s="1"/>
  <c r="AX129" i="40" s="1"/>
  <c r="AG129" i="40" a="1"/>
  <c r="AG129" i="40" s="1"/>
  <c r="AW129" i="40" s="1"/>
  <c r="AF129" i="40" a="1"/>
  <c r="AF129" i="40" s="1"/>
  <c r="AV129" i="40" s="1"/>
  <c r="AE129" i="40" a="1"/>
  <c r="AE129" i="40" s="1"/>
  <c r="AC129" i="40" a="1"/>
  <c r="AC129" i="40" s="1"/>
  <c r="AS129" i="40" s="1"/>
  <c r="AB129" i="40" a="1"/>
  <c r="AB129" i="40" s="1"/>
  <c r="Y129" i="40"/>
  <c r="AO128" i="40" a="1"/>
  <c r="AO128" i="40" s="1"/>
  <c r="BE128" i="40" s="1"/>
  <c r="AN128" i="40" a="1"/>
  <c r="AN128" i="40" s="1"/>
  <c r="BD128" i="40" s="1"/>
  <c r="AM128" i="40" a="1"/>
  <c r="AM128" i="40" s="1"/>
  <c r="BC128" i="40" s="1"/>
  <c r="AL128" i="40" a="1"/>
  <c r="AL128" i="40" s="1"/>
  <c r="BB128" i="40" s="1"/>
  <c r="AK128" i="40" a="1"/>
  <c r="AK128" i="40" s="1"/>
  <c r="BA128" i="40" s="1"/>
  <c r="AJ128" i="40" a="1"/>
  <c r="AJ128" i="40" s="1"/>
  <c r="AZ128" i="40" s="1"/>
  <c r="AI128" i="40" a="1"/>
  <c r="AI128" i="40" s="1"/>
  <c r="AY128" i="40" s="1"/>
  <c r="AH128" i="40" a="1"/>
  <c r="AH128" i="40" s="1"/>
  <c r="AX128" i="40" s="1"/>
  <c r="AG128" i="40" a="1"/>
  <c r="AG128" i="40" s="1"/>
  <c r="AW128" i="40" s="1"/>
  <c r="AF128" i="40" a="1"/>
  <c r="AF128" i="40" s="1"/>
  <c r="AV128" i="40" s="1"/>
  <c r="AE128" i="40" a="1"/>
  <c r="AE128" i="40" s="1"/>
  <c r="AU128" i="40" s="1"/>
  <c r="AC128" i="40" a="1"/>
  <c r="AC128" i="40" s="1"/>
  <c r="AS128" i="40" s="1"/>
  <c r="AB128" i="40" a="1"/>
  <c r="AB128" i="40" s="1"/>
  <c r="Y128" i="40"/>
  <c r="AO127" i="40" a="1"/>
  <c r="AO127" i="40" s="1"/>
  <c r="AN127" i="40" a="1"/>
  <c r="AN127" i="40" s="1"/>
  <c r="BD127" i="40" s="1"/>
  <c r="AM127" i="40" a="1"/>
  <c r="AM127" i="40" s="1"/>
  <c r="BC127" i="40" s="1"/>
  <c r="AL127" i="40" a="1"/>
  <c r="AL127" i="40" s="1"/>
  <c r="BB127" i="40" s="1"/>
  <c r="AK127" i="40" a="1"/>
  <c r="AK127" i="40" s="1"/>
  <c r="BA127" i="40" s="1"/>
  <c r="AJ127" i="40" a="1"/>
  <c r="AJ127" i="40" s="1"/>
  <c r="AZ127" i="40" s="1"/>
  <c r="AI127" i="40" a="1"/>
  <c r="AI127" i="40" s="1"/>
  <c r="AY127" i="40" s="1"/>
  <c r="AH127" i="40" a="1"/>
  <c r="AH127" i="40" s="1"/>
  <c r="AX127" i="40" s="1"/>
  <c r="AG127" i="40" a="1"/>
  <c r="AG127" i="40" s="1"/>
  <c r="AW127" i="40" s="1"/>
  <c r="AF127" i="40" a="1"/>
  <c r="AF127" i="40" s="1"/>
  <c r="AV127" i="40" s="1"/>
  <c r="AE127" i="40" a="1"/>
  <c r="AE127" i="40" s="1"/>
  <c r="AU127" i="40" s="1"/>
  <c r="AC127" i="40" a="1"/>
  <c r="AC127" i="40" s="1"/>
  <c r="AS127" i="40" s="1"/>
  <c r="AB127" i="40" a="1"/>
  <c r="AB127" i="40" s="1"/>
  <c r="Y127" i="40"/>
  <c r="AO126" i="40" a="1"/>
  <c r="AO126" i="40" s="1"/>
  <c r="BE126" i="40" s="1"/>
  <c r="AN126" i="40" a="1"/>
  <c r="AN126" i="40" s="1"/>
  <c r="BD126" i="40" s="1"/>
  <c r="AM126" i="40" a="1"/>
  <c r="AM126" i="40" s="1"/>
  <c r="BC126" i="40" s="1"/>
  <c r="AL126" i="40" a="1"/>
  <c r="AL126" i="40" s="1"/>
  <c r="BB126" i="40" s="1"/>
  <c r="AK126" i="40" a="1"/>
  <c r="AK126" i="40" s="1"/>
  <c r="BA126" i="40" s="1"/>
  <c r="AJ126" i="40" a="1"/>
  <c r="AJ126" i="40" s="1"/>
  <c r="AZ126" i="40" s="1"/>
  <c r="AI126" i="40" a="1"/>
  <c r="AI126" i="40" s="1"/>
  <c r="AY126" i="40" s="1"/>
  <c r="AH126" i="40" a="1"/>
  <c r="AH126" i="40" s="1"/>
  <c r="AX126" i="40" s="1"/>
  <c r="AG126" i="40" a="1"/>
  <c r="AG126" i="40" s="1"/>
  <c r="AW126" i="40" s="1"/>
  <c r="AF126" i="40" a="1"/>
  <c r="AF126" i="40" s="1"/>
  <c r="AV126" i="40" s="1"/>
  <c r="AE126" i="40" a="1"/>
  <c r="AE126" i="40" s="1"/>
  <c r="AC126" i="40" a="1"/>
  <c r="AC126" i="40" s="1"/>
  <c r="AB126" i="40" a="1"/>
  <c r="AB126" i="40" s="1"/>
  <c r="AR126" i="40" s="1"/>
  <c r="Y126" i="40"/>
  <c r="AO125" i="40" a="1"/>
  <c r="AO125" i="40" s="1"/>
  <c r="BE125" i="40" s="1"/>
  <c r="AN125" i="40" a="1"/>
  <c r="AN125" i="40" s="1"/>
  <c r="BD125" i="40" s="1"/>
  <c r="AM125" i="40" a="1"/>
  <c r="AM125" i="40" s="1"/>
  <c r="BC125" i="40" s="1"/>
  <c r="AL125" i="40" a="1"/>
  <c r="AL125" i="40" s="1"/>
  <c r="BB125" i="40" s="1"/>
  <c r="AK125" i="40" a="1"/>
  <c r="AK125" i="40" s="1"/>
  <c r="BA125" i="40" s="1"/>
  <c r="AJ125" i="40" a="1"/>
  <c r="AJ125" i="40" s="1"/>
  <c r="AZ125" i="40" s="1"/>
  <c r="AI125" i="40" a="1"/>
  <c r="AI125" i="40" s="1"/>
  <c r="AY125" i="40" s="1"/>
  <c r="AH125" i="40" a="1"/>
  <c r="AH125" i="40" s="1"/>
  <c r="AG125" i="40" a="1"/>
  <c r="AG125" i="40" s="1"/>
  <c r="AW125" i="40" s="1"/>
  <c r="AF125" i="40" a="1"/>
  <c r="AF125" i="40" s="1"/>
  <c r="AV125" i="40" s="1"/>
  <c r="AE125" i="40" a="1"/>
  <c r="AE125" i="40" s="1"/>
  <c r="AU125" i="40" s="1"/>
  <c r="AC125" i="40" a="1"/>
  <c r="AC125" i="40" s="1"/>
  <c r="AS125" i="40" s="1"/>
  <c r="AB125" i="40" a="1"/>
  <c r="AB125" i="40" s="1"/>
  <c r="AR125" i="40" s="1"/>
  <c r="Y125" i="40"/>
  <c r="AO124" i="40" a="1"/>
  <c r="AO124" i="40" s="1"/>
  <c r="BE124" i="40" s="1"/>
  <c r="AN124" i="40" a="1"/>
  <c r="AN124" i="40" s="1"/>
  <c r="BD124" i="40" s="1"/>
  <c r="AM124" i="40" a="1"/>
  <c r="AM124" i="40" s="1"/>
  <c r="BC124" i="40" s="1"/>
  <c r="AL124" i="40" a="1"/>
  <c r="AL124" i="40" s="1"/>
  <c r="BB124" i="40" s="1"/>
  <c r="AK124" i="40" a="1"/>
  <c r="AK124" i="40" s="1"/>
  <c r="BA124" i="40" s="1"/>
  <c r="AJ124" i="40" a="1"/>
  <c r="AJ124" i="40" s="1"/>
  <c r="AZ124" i="40" s="1"/>
  <c r="AI124" i="40" a="1"/>
  <c r="AI124" i="40" s="1"/>
  <c r="AY124" i="40" s="1"/>
  <c r="AH124" i="40" a="1"/>
  <c r="AH124" i="40" s="1"/>
  <c r="AX124" i="40" s="1"/>
  <c r="AG124" i="40" a="1"/>
  <c r="AG124" i="40" s="1"/>
  <c r="AW124" i="40" s="1"/>
  <c r="AF124" i="40" a="1"/>
  <c r="AF124" i="40" s="1"/>
  <c r="AV124" i="40" s="1"/>
  <c r="AE124" i="40" a="1"/>
  <c r="AE124" i="40" s="1"/>
  <c r="AC124" i="40" a="1"/>
  <c r="AC124" i="40" s="1"/>
  <c r="AS124" i="40" s="1"/>
  <c r="AB124" i="40" a="1"/>
  <c r="AB124" i="40" s="1"/>
  <c r="Y124" i="40"/>
  <c r="AO123" i="40" a="1"/>
  <c r="AO123" i="40" s="1"/>
  <c r="BE123" i="40" s="1"/>
  <c r="AN123" i="40" a="1"/>
  <c r="AN123" i="40" s="1"/>
  <c r="AM123" i="40" a="1"/>
  <c r="AM123" i="40" s="1"/>
  <c r="AL123" i="40" a="1"/>
  <c r="AL123" i="40" s="1"/>
  <c r="AK123" i="40" a="1"/>
  <c r="AK123" i="40" s="1"/>
  <c r="AJ123" i="40" a="1"/>
  <c r="AJ123" i="40" s="1"/>
  <c r="AZ123" i="40" s="1"/>
  <c r="AI123" i="40" a="1"/>
  <c r="AI123" i="40" s="1"/>
  <c r="AY123" i="40" s="1"/>
  <c r="AH123" i="40" a="1"/>
  <c r="AH123" i="40" s="1"/>
  <c r="AX123" i="40" s="1"/>
  <c r="AG123" i="40" a="1"/>
  <c r="AG123" i="40" s="1"/>
  <c r="AF123" i="40" a="1"/>
  <c r="AF123" i="40" s="1"/>
  <c r="AE123" i="40" a="1"/>
  <c r="AE123" i="40" s="1"/>
  <c r="AC123" i="40" a="1"/>
  <c r="AC123" i="40" s="1"/>
  <c r="AB123" i="40" a="1"/>
  <c r="AB123" i="40" s="1"/>
  <c r="AR123" i="40" s="1"/>
  <c r="Y123" i="40"/>
  <c r="AO121" i="40" a="1"/>
  <c r="AO121" i="40" s="1"/>
  <c r="BE121" i="40" s="1"/>
  <c r="AN121" i="40" a="1"/>
  <c r="AN121" i="40" s="1"/>
  <c r="BD121" i="40" s="1"/>
  <c r="AM121" i="40" a="1"/>
  <c r="AM121" i="40" s="1"/>
  <c r="BC121" i="40" s="1"/>
  <c r="AL121" i="40" a="1"/>
  <c r="AL121" i="40" s="1"/>
  <c r="BB121" i="40" s="1"/>
  <c r="AK121" i="40" a="1"/>
  <c r="AK121" i="40" s="1"/>
  <c r="BA121" i="40" s="1"/>
  <c r="AJ121" i="40" a="1"/>
  <c r="AJ121" i="40" s="1"/>
  <c r="AZ121" i="40" s="1"/>
  <c r="AI121" i="40" a="1"/>
  <c r="AI121" i="40" s="1"/>
  <c r="AY121" i="40" s="1"/>
  <c r="AH121" i="40" a="1"/>
  <c r="AH121" i="40" s="1"/>
  <c r="AX121" i="40" s="1"/>
  <c r="AG121" i="40" a="1"/>
  <c r="AG121" i="40" s="1"/>
  <c r="AW121" i="40" s="1"/>
  <c r="AF121" i="40" a="1"/>
  <c r="AF121" i="40" s="1"/>
  <c r="AV121" i="40" s="1"/>
  <c r="AE121" i="40" a="1"/>
  <c r="AE121" i="40" s="1"/>
  <c r="AC121" i="40" a="1"/>
  <c r="AC121" i="40" s="1"/>
  <c r="AS121" i="40" s="1"/>
  <c r="AB121" i="40" a="1"/>
  <c r="AB121" i="40" s="1"/>
  <c r="AR121" i="40" s="1"/>
  <c r="Y121" i="40"/>
  <c r="AO120" i="40" a="1"/>
  <c r="AO120" i="40" s="1"/>
  <c r="BE120" i="40" s="1"/>
  <c r="AN120" i="40" a="1"/>
  <c r="AN120" i="40" s="1"/>
  <c r="BD120" i="40" s="1"/>
  <c r="AM120" i="40" a="1"/>
  <c r="AM120" i="40" s="1"/>
  <c r="BC120" i="40" s="1"/>
  <c r="AL120" i="40" a="1"/>
  <c r="AL120" i="40" s="1"/>
  <c r="BB120" i="40" s="1"/>
  <c r="AK120" i="40" a="1"/>
  <c r="AK120" i="40" s="1"/>
  <c r="BA120" i="40" s="1"/>
  <c r="AJ120" i="40" a="1"/>
  <c r="AJ120" i="40" s="1"/>
  <c r="AZ120" i="40" s="1"/>
  <c r="AI120" i="40" a="1"/>
  <c r="AI120" i="40" s="1"/>
  <c r="AY120" i="40" s="1"/>
  <c r="AH120" i="40" a="1"/>
  <c r="AH120" i="40" s="1"/>
  <c r="AX120" i="40" s="1"/>
  <c r="AG120" i="40" a="1"/>
  <c r="AG120" i="40" s="1"/>
  <c r="AW120" i="40" s="1"/>
  <c r="AF120" i="40" a="1"/>
  <c r="AF120" i="40" s="1"/>
  <c r="AV120" i="40" s="1"/>
  <c r="AE120" i="40" a="1"/>
  <c r="AE120" i="40" s="1"/>
  <c r="AC120" i="40" a="1"/>
  <c r="AC120" i="40" s="1"/>
  <c r="AB120" i="40" a="1"/>
  <c r="AB120" i="40" s="1"/>
  <c r="AR120" i="40" s="1"/>
  <c r="Y120" i="40"/>
  <c r="AO119" i="40" a="1"/>
  <c r="AO119" i="40" s="1"/>
  <c r="BE119" i="40" s="1"/>
  <c r="AN119" i="40" a="1"/>
  <c r="AN119" i="40" s="1"/>
  <c r="BD119" i="40" s="1"/>
  <c r="AM119" i="40" a="1"/>
  <c r="AM119" i="40" s="1"/>
  <c r="BC119" i="40" s="1"/>
  <c r="AL119" i="40" a="1"/>
  <c r="AL119" i="40" s="1"/>
  <c r="BB119" i="40" s="1"/>
  <c r="AK119" i="40" a="1"/>
  <c r="AK119" i="40" s="1"/>
  <c r="BA119" i="40" s="1"/>
  <c r="AJ119" i="40" a="1"/>
  <c r="AJ119" i="40" s="1"/>
  <c r="AZ119" i="40" s="1"/>
  <c r="AI119" i="40" a="1"/>
  <c r="AI119" i="40" s="1"/>
  <c r="AY119" i="40" s="1"/>
  <c r="AH119" i="40" a="1"/>
  <c r="AH119" i="40" s="1"/>
  <c r="AX119" i="40" s="1"/>
  <c r="AG119" i="40" a="1"/>
  <c r="AG119" i="40" s="1"/>
  <c r="AW119" i="40" s="1"/>
  <c r="AF119" i="40" a="1"/>
  <c r="AF119" i="40" s="1"/>
  <c r="AV119" i="40" s="1"/>
  <c r="AE119" i="40" a="1"/>
  <c r="AE119" i="40" s="1"/>
  <c r="AU119" i="40" s="1"/>
  <c r="AC119" i="40" a="1"/>
  <c r="AC119" i="40" s="1"/>
  <c r="AS119" i="40" s="1"/>
  <c r="AB119" i="40" a="1"/>
  <c r="AB119" i="40" s="1"/>
  <c r="Y119" i="40"/>
  <c r="AO118" i="40" a="1"/>
  <c r="AO118" i="40" s="1"/>
  <c r="BE118" i="40" s="1"/>
  <c r="AN118" i="40" a="1"/>
  <c r="AN118" i="40" s="1"/>
  <c r="BD118" i="40" s="1"/>
  <c r="AM118" i="40" a="1"/>
  <c r="AM118" i="40" s="1"/>
  <c r="BC118" i="40" s="1"/>
  <c r="AL118" i="40" a="1"/>
  <c r="AL118" i="40" s="1"/>
  <c r="BB118" i="40" s="1"/>
  <c r="AK118" i="40" a="1"/>
  <c r="AK118" i="40" s="1"/>
  <c r="BA118" i="40" s="1"/>
  <c r="AJ118" i="40" a="1"/>
  <c r="AJ118" i="40" s="1"/>
  <c r="AZ118" i="40" s="1"/>
  <c r="AI118" i="40" a="1"/>
  <c r="AI118" i="40" s="1"/>
  <c r="AY118" i="40" s="1"/>
  <c r="AH118" i="40" a="1"/>
  <c r="AH118" i="40" s="1"/>
  <c r="AG118" i="40" a="1"/>
  <c r="AG118" i="40" s="1"/>
  <c r="AW118" i="40" s="1"/>
  <c r="AF118" i="40" a="1"/>
  <c r="AF118" i="40" s="1"/>
  <c r="AV118" i="40" s="1"/>
  <c r="AE118" i="40" a="1"/>
  <c r="AE118" i="40" s="1"/>
  <c r="AU118" i="40" s="1"/>
  <c r="AC118" i="40" a="1"/>
  <c r="AC118" i="40" s="1"/>
  <c r="AS118" i="40" s="1"/>
  <c r="AB118" i="40" a="1"/>
  <c r="AB118" i="40" s="1"/>
  <c r="AR118" i="40" s="1"/>
  <c r="Y118" i="40"/>
  <c r="AO117" i="40" a="1"/>
  <c r="AO117" i="40" s="1"/>
  <c r="BE117" i="40" s="1"/>
  <c r="AN117" i="40" a="1"/>
  <c r="AN117" i="40" s="1"/>
  <c r="BD117" i="40" s="1"/>
  <c r="AM117" i="40" a="1"/>
  <c r="AM117" i="40" s="1"/>
  <c r="BC117" i="40" s="1"/>
  <c r="AL117" i="40" a="1"/>
  <c r="AL117" i="40" s="1"/>
  <c r="BB117" i="40" s="1"/>
  <c r="AK117" i="40" a="1"/>
  <c r="AK117" i="40" s="1"/>
  <c r="BA117" i="40" s="1"/>
  <c r="AJ117" i="40" a="1"/>
  <c r="AJ117" i="40" s="1"/>
  <c r="AZ117" i="40" s="1"/>
  <c r="AI117" i="40" a="1"/>
  <c r="AI117" i="40" s="1"/>
  <c r="AY117" i="40" s="1"/>
  <c r="AH117" i="40" a="1"/>
  <c r="AH117" i="40" s="1"/>
  <c r="AX117" i="40" s="1"/>
  <c r="AG117" i="40" a="1"/>
  <c r="AG117" i="40" s="1"/>
  <c r="AW117" i="40" s="1"/>
  <c r="AF117" i="40" a="1"/>
  <c r="AF117" i="40" s="1"/>
  <c r="AV117" i="40" s="1"/>
  <c r="AE117" i="40" a="1"/>
  <c r="AE117" i="40" s="1"/>
  <c r="AC117" i="40" a="1"/>
  <c r="AC117" i="40" s="1"/>
  <c r="AB117" i="40" a="1"/>
  <c r="AB117" i="40" s="1"/>
  <c r="AR117" i="40" s="1"/>
  <c r="Y117" i="40"/>
  <c r="AO116" i="40" a="1"/>
  <c r="AO116" i="40" s="1"/>
  <c r="BE116" i="40" s="1"/>
  <c r="AN116" i="40" a="1"/>
  <c r="AN116" i="40" s="1"/>
  <c r="BD116" i="40" s="1"/>
  <c r="AM116" i="40" a="1"/>
  <c r="AM116" i="40" s="1"/>
  <c r="BC116" i="40" s="1"/>
  <c r="AL116" i="40" a="1"/>
  <c r="AL116" i="40" s="1"/>
  <c r="BB116" i="40" s="1"/>
  <c r="AK116" i="40" a="1"/>
  <c r="AK116" i="40" s="1"/>
  <c r="BA116" i="40" s="1"/>
  <c r="AJ116" i="40" a="1"/>
  <c r="AJ116" i="40" s="1"/>
  <c r="AZ116" i="40" s="1"/>
  <c r="AI116" i="40" a="1"/>
  <c r="AI116" i="40" s="1"/>
  <c r="AY116" i="40" s="1"/>
  <c r="AH116" i="40" a="1"/>
  <c r="AH116" i="40" s="1"/>
  <c r="AX116" i="40" s="1"/>
  <c r="AG116" i="40" a="1"/>
  <c r="AG116" i="40" s="1"/>
  <c r="AW116" i="40" s="1"/>
  <c r="AF116" i="40" a="1"/>
  <c r="AF116" i="40" s="1"/>
  <c r="AV116" i="40" s="1"/>
  <c r="AE116" i="40" a="1"/>
  <c r="AE116" i="40" s="1"/>
  <c r="AU116" i="40" s="1"/>
  <c r="AC116" i="40" a="1"/>
  <c r="AC116" i="40" s="1"/>
  <c r="AS116" i="40" s="1"/>
  <c r="AB116" i="40" a="1"/>
  <c r="AB116" i="40" s="1"/>
  <c r="Y116" i="40"/>
  <c r="AO115" i="40" a="1"/>
  <c r="AO115" i="40" s="1"/>
  <c r="BE115" i="40" s="1"/>
  <c r="AN115" i="40" a="1"/>
  <c r="AN115" i="40" s="1"/>
  <c r="BD115" i="40" s="1"/>
  <c r="AM115" i="40" a="1"/>
  <c r="AM115" i="40" s="1"/>
  <c r="BC115" i="40" s="1"/>
  <c r="AL115" i="40" a="1"/>
  <c r="AL115" i="40" s="1"/>
  <c r="BB115" i="40" s="1"/>
  <c r="AK115" i="40" a="1"/>
  <c r="AK115" i="40" s="1"/>
  <c r="BA115" i="40" s="1"/>
  <c r="AJ115" i="40" a="1"/>
  <c r="AJ115" i="40" s="1"/>
  <c r="AZ115" i="40" s="1"/>
  <c r="AI115" i="40" a="1"/>
  <c r="AI115" i="40" s="1"/>
  <c r="AY115" i="40" s="1"/>
  <c r="AH115" i="40" a="1"/>
  <c r="AH115" i="40" s="1"/>
  <c r="AX115" i="40" s="1"/>
  <c r="AG115" i="40" a="1"/>
  <c r="AG115" i="40" s="1"/>
  <c r="AW115" i="40" s="1"/>
  <c r="AF115" i="40" a="1"/>
  <c r="AF115" i="40" s="1"/>
  <c r="AV115" i="40" s="1"/>
  <c r="AE115" i="40" a="1"/>
  <c r="AE115" i="40" s="1"/>
  <c r="AC115" i="40" a="1"/>
  <c r="AC115" i="40" s="1"/>
  <c r="AS115" i="40" s="1"/>
  <c r="AB115" i="40" a="1"/>
  <c r="AB115" i="40" s="1"/>
  <c r="AR115" i="40" s="1"/>
  <c r="Y115" i="40"/>
  <c r="AO114" i="40" a="1"/>
  <c r="AO114" i="40" s="1"/>
  <c r="BE114" i="40" s="1"/>
  <c r="AN114" i="40" a="1"/>
  <c r="AN114" i="40" s="1"/>
  <c r="BD114" i="40" s="1"/>
  <c r="AM114" i="40" a="1"/>
  <c r="AM114" i="40" s="1"/>
  <c r="BC114" i="40" s="1"/>
  <c r="AL114" i="40" a="1"/>
  <c r="AL114" i="40" s="1"/>
  <c r="BB114" i="40" s="1"/>
  <c r="AK114" i="40" a="1"/>
  <c r="AK114" i="40" s="1"/>
  <c r="BA114" i="40" s="1"/>
  <c r="AJ114" i="40" a="1"/>
  <c r="AJ114" i="40" s="1"/>
  <c r="AZ114" i="40" s="1"/>
  <c r="AI114" i="40" a="1"/>
  <c r="AI114" i="40" s="1"/>
  <c r="AY114" i="40" s="1"/>
  <c r="AH114" i="40" a="1"/>
  <c r="AH114" i="40" s="1"/>
  <c r="AX114" i="40" s="1"/>
  <c r="AG114" i="40" a="1"/>
  <c r="AG114" i="40" s="1"/>
  <c r="AW114" i="40" s="1"/>
  <c r="AF114" i="40" a="1"/>
  <c r="AF114" i="40" s="1"/>
  <c r="AV114" i="40" s="1"/>
  <c r="AE114" i="40" a="1"/>
  <c r="AE114" i="40" s="1"/>
  <c r="AU114" i="40" s="1"/>
  <c r="AC114" i="40" a="1"/>
  <c r="AC114" i="40" s="1"/>
  <c r="AS114" i="40" s="1"/>
  <c r="AB114" i="40" a="1"/>
  <c r="AB114" i="40" s="1"/>
  <c r="Y114" i="40"/>
  <c r="AO113" i="40" a="1"/>
  <c r="AO113" i="40" s="1"/>
  <c r="BE113" i="40" s="1"/>
  <c r="AN113" i="40" a="1"/>
  <c r="AN113" i="40" s="1"/>
  <c r="BD113" i="40" s="1"/>
  <c r="AM113" i="40" a="1"/>
  <c r="AM113" i="40" s="1"/>
  <c r="BC113" i="40" s="1"/>
  <c r="AL113" i="40" a="1"/>
  <c r="AL113" i="40" s="1"/>
  <c r="BB113" i="40" s="1"/>
  <c r="AK113" i="40" a="1"/>
  <c r="AK113" i="40" s="1"/>
  <c r="BA113" i="40" s="1"/>
  <c r="AJ113" i="40" a="1"/>
  <c r="AJ113" i="40" s="1"/>
  <c r="AZ113" i="40" s="1"/>
  <c r="AI113" i="40" a="1"/>
  <c r="AI113" i="40" s="1"/>
  <c r="AY113" i="40" s="1"/>
  <c r="AH113" i="40" a="1"/>
  <c r="AH113" i="40" s="1"/>
  <c r="AX113" i="40" s="1"/>
  <c r="AG113" i="40" a="1"/>
  <c r="AG113" i="40" s="1"/>
  <c r="AW113" i="40" s="1"/>
  <c r="AF113" i="40" a="1"/>
  <c r="AF113" i="40" s="1"/>
  <c r="AV113" i="40" s="1"/>
  <c r="AE113" i="40" a="1"/>
  <c r="AE113" i="40" s="1"/>
  <c r="AC113" i="40" a="1"/>
  <c r="AC113" i="40" s="1"/>
  <c r="AB113" i="40" a="1"/>
  <c r="AB113" i="40" s="1"/>
  <c r="AR113" i="40" s="1"/>
  <c r="Y113" i="40"/>
  <c r="AO112" i="40" a="1"/>
  <c r="AO112" i="40" s="1"/>
  <c r="BE112" i="40" s="1"/>
  <c r="AN112" i="40" a="1"/>
  <c r="AN112" i="40" s="1"/>
  <c r="BD112" i="40" s="1"/>
  <c r="AM112" i="40" a="1"/>
  <c r="AM112" i="40" s="1"/>
  <c r="BC112" i="40" s="1"/>
  <c r="AL112" i="40" a="1"/>
  <c r="AL112" i="40" s="1"/>
  <c r="BB112" i="40" s="1"/>
  <c r="AK112" i="40" a="1"/>
  <c r="AK112" i="40" s="1"/>
  <c r="BA112" i="40" s="1"/>
  <c r="AJ112" i="40" a="1"/>
  <c r="AJ112" i="40" s="1"/>
  <c r="AZ112" i="40" s="1"/>
  <c r="AI112" i="40" a="1"/>
  <c r="AI112" i="40" s="1"/>
  <c r="AY112" i="40" s="1"/>
  <c r="AH112" i="40" a="1"/>
  <c r="AH112" i="40" s="1"/>
  <c r="AX112" i="40" s="1"/>
  <c r="AG112" i="40" a="1"/>
  <c r="AG112" i="40" s="1"/>
  <c r="AW112" i="40" s="1"/>
  <c r="AF112" i="40" a="1"/>
  <c r="AF112" i="40" s="1"/>
  <c r="AE112" i="40" a="1"/>
  <c r="AE112" i="40" s="1"/>
  <c r="AU112" i="40" s="1"/>
  <c r="AC112" i="40" a="1"/>
  <c r="AC112" i="40" s="1"/>
  <c r="AB112" i="40" a="1"/>
  <c r="AB112" i="40" s="1"/>
  <c r="AR112" i="40" s="1"/>
  <c r="Y112" i="40"/>
  <c r="AO111" i="40" a="1"/>
  <c r="AO111" i="40" s="1"/>
  <c r="BE111" i="40" s="1"/>
  <c r="AN111" i="40" a="1"/>
  <c r="AN111" i="40" s="1"/>
  <c r="BD111" i="40" s="1"/>
  <c r="AM111" i="40" a="1"/>
  <c r="AM111" i="40" s="1"/>
  <c r="BC111" i="40" s="1"/>
  <c r="AL111" i="40" a="1"/>
  <c r="AL111" i="40" s="1"/>
  <c r="BB111" i="40" s="1"/>
  <c r="AK111" i="40" a="1"/>
  <c r="AK111" i="40" s="1"/>
  <c r="BA111" i="40" s="1"/>
  <c r="AJ111" i="40" a="1"/>
  <c r="AJ111" i="40" s="1"/>
  <c r="AI111" i="40" a="1"/>
  <c r="AI111" i="40" s="1"/>
  <c r="AH111" i="40" a="1"/>
  <c r="AH111" i="40" s="1"/>
  <c r="AG111" i="40" a="1"/>
  <c r="AG111" i="40" s="1"/>
  <c r="AF111" i="40" a="1"/>
  <c r="AF111" i="40" s="1"/>
  <c r="AE111" i="40" a="1"/>
  <c r="AE111" i="40" s="1"/>
  <c r="AC111" i="40" a="1"/>
  <c r="AC111" i="40" s="1"/>
  <c r="AB111" i="40" a="1"/>
  <c r="AB111" i="40" s="1"/>
  <c r="Y111" i="40"/>
  <c r="AO109" i="40" a="1"/>
  <c r="AO109" i="40" s="1"/>
  <c r="BE109" i="40" s="1"/>
  <c r="AN109" i="40" a="1"/>
  <c r="AN109" i="40" s="1"/>
  <c r="BD109" i="40" s="1"/>
  <c r="AM109" i="40" a="1"/>
  <c r="AM109" i="40" s="1"/>
  <c r="BC109" i="40" s="1"/>
  <c r="AL109" i="40" a="1"/>
  <c r="AL109" i="40" s="1"/>
  <c r="BB109" i="40" s="1"/>
  <c r="AK109" i="40" a="1"/>
  <c r="AK109" i="40" s="1"/>
  <c r="BA109" i="40" s="1"/>
  <c r="AJ109" i="40" a="1"/>
  <c r="AJ109" i="40" s="1"/>
  <c r="AZ109" i="40" s="1"/>
  <c r="AI109" i="40" a="1"/>
  <c r="AI109" i="40" s="1"/>
  <c r="AY109" i="40" s="1"/>
  <c r="AH109" i="40" a="1"/>
  <c r="AH109" i="40" s="1"/>
  <c r="AX109" i="40" s="1"/>
  <c r="AG109" i="40" a="1"/>
  <c r="AG109" i="40" s="1"/>
  <c r="AW109" i="40" s="1"/>
  <c r="AF109" i="40" a="1"/>
  <c r="AF109" i="40" s="1"/>
  <c r="AV109" i="40" s="1"/>
  <c r="AE109" i="40" a="1"/>
  <c r="AE109" i="40" s="1"/>
  <c r="AC109" i="40" a="1"/>
  <c r="AC109" i="40" s="1"/>
  <c r="AS109" i="40" s="1"/>
  <c r="AB109" i="40" a="1"/>
  <c r="AB109" i="40" s="1"/>
  <c r="Y109" i="40"/>
  <c r="AO108" i="40" a="1"/>
  <c r="AO108" i="40" s="1"/>
  <c r="BE108" i="40" s="1"/>
  <c r="AN108" i="40" a="1"/>
  <c r="AN108" i="40" s="1"/>
  <c r="BD108" i="40" s="1"/>
  <c r="AM108" i="40" a="1"/>
  <c r="AM108" i="40" s="1"/>
  <c r="BC108" i="40" s="1"/>
  <c r="AL108" i="40" a="1"/>
  <c r="AL108" i="40" s="1"/>
  <c r="BB108" i="40" s="1"/>
  <c r="AK108" i="40" a="1"/>
  <c r="AK108" i="40" s="1"/>
  <c r="BA108" i="40" s="1"/>
  <c r="AJ108" i="40" a="1"/>
  <c r="AJ108" i="40" s="1"/>
  <c r="AZ108" i="40" s="1"/>
  <c r="AI108" i="40" a="1"/>
  <c r="AI108" i="40" s="1"/>
  <c r="AY108" i="40" s="1"/>
  <c r="AH108" i="40" a="1"/>
  <c r="AH108" i="40" s="1"/>
  <c r="AX108" i="40" s="1"/>
  <c r="AG108" i="40" a="1"/>
  <c r="AG108" i="40" s="1"/>
  <c r="AW108" i="40" s="1"/>
  <c r="AF108" i="40" a="1"/>
  <c r="AF108" i="40" s="1"/>
  <c r="AV108" i="40" s="1"/>
  <c r="AE108" i="40" a="1"/>
  <c r="AE108" i="40" s="1"/>
  <c r="AU108" i="40" s="1"/>
  <c r="AC108" i="40" a="1"/>
  <c r="AC108" i="40" s="1"/>
  <c r="AS108" i="40" s="1"/>
  <c r="AB108" i="40" a="1"/>
  <c r="AB108" i="40" s="1"/>
  <c r="AR108" i="40" s="1"/>
  <c r="Y108" i="40"/>
  <c r="AO107" i="40" a="1"/>
  <c r="AO107" i="40" s="1"/>
  <c r="BE107" i="40" s="1"/>
  <c r="AN107" i="40" a="1"/>
  <c r="AN107" i="40" s="1"/>
  <c r="BD107" i="40" s="1"/>
  <c r="AM107" i="40" a="1"/>
  <c r="AM107" i="40" s="1"/>
  <c r="BC107" i="40" s="1"/>
  <c r="AL107" i="40" a="1"/>
  <c r="AL107" i="40" s="1"/>
  <c r="BB107" i="40" s="1"/>
  <c r="AK107" i="40" a="1"/>
  <c r="AK107" i="40" s="1"/>
  <c r="BA107" i="40" s="1"/>
  <c r="AJ107" i="40" a="1"/>
  <c r="AJ107" i="40" s="1"/>
  <c r="AZ107" i="40" s="1"/>
  <c r="AI107" i="40" a="1"/>
  <c r="AI107" i="40" s="1"/>
  <c r="AY107" i="40" s="1"/>
  <c r="AH107" i="40" a="1"/>
  <c r="AH107" i="40" s="1"/>
  <c r="AX107" i="40" s="1"/>
  <c r="AG107" i="40" a="1"/>
  <c r="AG107" i="40" s="1"/>
  <c r="AW107" i="40" s="1"/>
  <c r="AF107" i="40" a="1"/>
  <c r="AF107" i="40" s="1"/>
  <c r="AV107" i="40" s="1"/>
  <c r="AE107" i="40" a="1"/>
  <c r="AE107" i="40" s="1"/>
  <c r="AC107" i="40" a="1"/>
  <c r="AC107" i="40" s="1"/>
  <c r="AS107" i="40" s="1"/>
  <c r="AB107" i="40" a="1"/>
  <c r="AB107" i="40" s="1"/>
  <c r="AR107" i="40" s="1"/>
  <c r="Y107" i="40"/>
  <c r="AO106" i="40" a="1"/>
  <c r="AO106" i="40" s="1"/>
  <c r="BE106" i="40" s="1"/>
  <c r="AN106" i="40" a="1"/>
  <c r="AN106" i="40" s="1"/>
  <c r="BD106" i="40" s="1"/>
  <c r="AM106" i="40" a="1"/>
  <c r="AM106" i="40" s="1"/>
  <c r="BC106" i="40" s="1"/>
  <c r="AL106" i="40" a="1"/>
  <c r="AL106" i="40" s="1"/>
  <c r="BB106" i="40" s="1"/>
  <c r="AK106" i="40" a="1"/>
  <c r="AK106" i="40" s="1"/>
  <c r="BA106" i="40" s="1"/>
  <c r="AJ106" i="40" a="1"/>
  <c r="AJ106" i="40" s="1"/>
  <c r="AZ106" i="40" s="1"/>
  <c r="AI106" i="40" a="1"/>
  <c r="AI106" i="40" s="1"/>
  <c r="AY106" i="40" s="1"/>
  <c r="AH106" i="40" a="1"/>
  <c r="AH106" i="40" s="1"/>
  <c r="AX106" i="40" s="1"/>
  <c r="AG106" i="40" a="1"/>
  <c r="AG106" i="40" s="1"/>
  <c r="AW106" i="40" s="1"/>
  <c r="AF106" i="40" a="1"/>
  <c r="AF106" i="40" s="1"/>
  <c r="AV106" i="40" s="1"/>
  <c r="AE106" i="40" a="1"/>
  <c r="AE106" i="40" s="1"/>
  <c r="AC106" i="40" a="1"/>
  <c r="AC106" i="40" s="1"/>
  <c r="AS106" i="40" s="1"/>
  <c r="AB106" i="40" a="1"/>
  <c r="AB106" i="40" s="1"/>
  <c r="AR106" i="40" s="1"/>
  <c r="Y106" i="40"/>
  <c r="AO105" i="40" a="1"/>
  <c r="AO105" i="40" s="1"/>
  <c r="BE105" i="40" s="1"/>
  <c r="AN105" i="40" a="1"/>
  <c r="AN105" i="40" s="1"/>
  <c r="BD105" i="40" s="1"/>
  <c r="AM105" i="40" a="1"/>
  <c r="AM105" i="40" s="1"/>
  <c r="BC105" i="40" s="1"/>
  <c r="AL105" i="40" a="1"/>
  <c r="AL105" i="40" s="1"/>
  <c r="BB105" i="40" s="1"/>
  <c r="AK105" i="40" a="1"/>
  <c r="AK105" i="40" s="1"/>
  <c r="BA105" i="40" s="1"/>
  <c r="AJ105" i="40" a="1"/>
  <c r="AJ105" i="40" s="1"/>
  <c r="AZ105" i="40" s="1"/>
  <c r="AI105" i="40" a="1"/>
  <c r="AI105" i="40" s="1"/>
  <c r="AY105" i="40" s="1"/>
  <c r="AH105" i="40" a="1"/>
  <c r="AH105" i="40" s="1"/>
  <c r="AX105" i="40" s="1"/>
  <c r="AG105" i="40" a="1"/>
  <c r="AG105" i="40" s="1"/>
  <c r="AW105" i="40" s="1"/>
  <c r="AF105" i="40" a="1"/>
  <c r="AF105" i="40" s="1"/>
  <c r="AV105" i="40" s="1"/>
  <c r="AE105" i="40" a="1"/>
  <c r="AE105" i="40" s="1"/>
  <c r="AU105" i="40" s="1"/>
  <c r="AC105" i="40" a="1"/>
  <c r="AC105" i="40" s="1"/>
  <c r="AS105" i="40" s="1"/>
  <c r="AB105" i="40" a="1"/>
  <c r="AB105" i="40" s="1"/>
  <c r="AO104" i="40" a="1"/>
  <c r="AO104" i="40" s="1"/>
  <c r="BE104" i="40" s="1"/>
  <c r="AN104" i="40" a="1"/>
  <c r="AN104" i="40" s="1"/>
  <c r="BD104" i="40" s="1"/>
  <c r="AM104" i="40" a="1"/>
  <c r="AM104" i="40" s="1"/>
  <c r="BC104" i="40" s="1"/>
  <c r="AL104" i="40" a="1"/>
  <c r="AL104" i="40" s="1"/>
  <c r="BB104" i="40" s="1"/>
  <c r="AK104" i="40" a="1"/>
  <c r="AK104" i="40" s="1"/>
  <c r="BA104" i="40" s="1"/>
  <c r="AJ104" i="40" a="1"/>
  <c r="AJ104" i="40" s="1"/>
  <c r="AZ104" i="40" s="1"/>
  <c r="AI104" i="40" a="1"/>
  <c r="AI104" i="40" s="1"/>
  <c r="AY104" i="40" s="1"/>
  <c r="AH104" i="40" a="1"/>
  <c r="AH104" i="40" s="1"/>
  <c r="AX104" i="40" s="1"/>
  <c r="AG104" i="40" a="1"/>
  <c r="AG104" i="40" s="1"/>
  <c r="AW104" i="40" s="1"/>
  <c r="AF104" i="40" a="1"/>
  <c r="AF104" i="40" s="1"/>
  <c r="AV104" i="40" s="1"/>
  <c r="AE104" i="40" a="1"/>
  <c r="AE104" i="40" s="1"/>
  <c r="AU104" i="40" s="1"/>
  <c r="AC104" i="40" a="1"/>
  <c r="AC104" i="40" s="1"/>
  <c r="AS104" i="40" s="1"/>
  <c r="AB104" i="40" a="1"/>
  <c r="AB104" i="40" s="1"/>
  <c r="AO103" i="40" a="1"/>
  <c r="AO103" i="40" s="1"/>
  <c r="BE103" i="40" s="1"/>
  <c r="AN103" i="40" a="1"/>
  <c r="AN103" i="40" s="1"/>
  <c r="BD103" i="40" s="1"/>
  <c r="AM103" i="40" a="1"/>
  <c r="AM103" i="40" s="1"/>
  <c r="BC103" i="40" s="1"/>
  <c r="AL103" i="40" a="1"/>
  <c r="AL103" i="40" s="1"/>
  <c r="BB103" i="40" s="1"/>
  <c r="AK103" i="40" a="1"/>
  <c r="AK103" i="40" s="1"/>
  <c r="BA103" i="40" s="1"/>
  <c r="AJ103" i="40" a="1"/>
  <c r="AJ103" i="40" s="1"/>
  <c r="AZ103" i="40" s="1"/>
  <c r="AI103" i="40" a="1"/>
  <c r="AI103" i="40" s="1"/>
  <c r="AY103" i="40" s="1"/>
  <c r="AH103" i="40" a="1"/>
  <c r="AH103" i="40" s="1"/>
  <c r="AX103" i="40" s="1"/>
  <c r="AG103" i="40" a="1"/>
  <c r="AG103" i="40" s="1"/>
  <c r="AW103" i="40" s="1"/>
  <c r="AF103" i="40" a="1"/>
  <c r="AF103" i="40" s="1"/>
  <c r="AV103" i="40" s="1"/>
  <c r="AE103" i="40" a="1"/>
  <c r="AE103" i="40" s="1"/>
  <c r="AU103" i="40" s="1"/>
  <c r="AC103" i="40" a="1"/>
  <c r="AC103" i="40" s="1"/>
  <c r="AS103" i="40" s="1"/>
  <c r="AB103" i="40" a="1"/>
  <c r="AB103" i="40" s="1"/>
  <c r="AO102" i="40" a="1"/>
  <c r="AO102" i="40" s="1"/>
  <c r="BE102" i="40" s="1"/>
  <c r="AN102" i="40" a="1"/>
  <c r="AN102" i="40" s="1"/>
  <c r="BD102" i="40" s="1"/>
  <c r="AM102" i="40" a="1"/>
  <c r="AM102" i="40" s="1"/>
  <c r="BC102" i="40" s="1"/>
  <c r="AL102" i="40" a="1"/>
  <c r="AL102" i="40" s="1"/>
  <c r="BB102" i="40" s="1"/>
  <c r="AK102" i="40" a="1"/>
  <c r="AK102" i="40" s="1"/>
  <c r="BA102" i="40" s="1"/>
  <c r="AJ102" i="40" a="1"/>
  <c r="AJ102" i="40" s="1"/>
  <c r="AZ102" i="40" s="1"/>
  <c r="AI102" i="40" a="1"/>
  <c r="AI102" i="40" s="1"/>
  <c r="AY102" i="40" s="1"/>
  <c r="AH102" i="40" a="1"/>
  <c r="AH102" i="40" s="1"/>
  <c r="AX102" i="40" s="1"/>
  <c r="AG102" i="40" a="1"/>
  <c r="AG102" i="40" s="1"/>
  <c r="AW102" i="40" s="1"/>
  <c r="AF102" i="40" a="1"/>
  <c r="AF102" i="40" s="1"/>
  <c r="AV102" i="40" s="1"/>
  <c r="AE102" i="40" a="1"/>
  <c r="AE102" i="40" s="1"/>
  <c r="AC102" i="40" a="1"/>
  <c r="AC102" i="40" s="1"/>
  <c r="AS102" i="40" s="1"/>
  <c r="AB102" i="40" a="1"/>
  <c r="AB102" i="40" s="1"/>
  <c r="Y102" i="40"/>
  <c r="AO101" i="40" a="1"/>
  <c r="AO101" i="40" s="1"/>
  <c r="BE101" i="40" s="1"/>
  <c r="AN101" i="40" a="1"/>
  <c r="AN101" i="40" s="1"/>
  <c r="BD101" i="40" s="1"/>
  <c r="AM101" i="40" a="1"/>
  <c r="AM101" i="40" s="1"/>
  <c r="BC101" i="40" s="1"/>
  <c r="AL101" i="40" a="1"/>
  <c r="AL101" i="40" s="1"/>
  <c r="BB101" i="40" s="1"/>
  <c r="AK101" i="40" a="1"/>
  <c r="AK101" i="40" s="1"/>
  <c r="BA101" i="40" s="1"/>
  <c r="AJ101" i="40" a="1"/>
  <c r="AJ101" i="40" s="1"/>
  <c r="AZ101" i="40" s="1"/>
  <c r="AI101" i="40" a="1"/>
  <c r="AI101" i="40" s="1"/>
  <c r="AY101" i="40" s="1"/>
  <c r="AH101" i="40" a="1"/>
  <c r="AH101" i="40" s="1"/>
  <c r="AX101" i="40" s="1"/>
  <c r="AG101" i="40" a="1"/>
  <c r="AG101" i="40" s="1"/>
  <c r="AW101" i="40" s="1"/>
  <c r="AF101" i="40" a="1"/>
  <c r="AF101" i="40" s="1"/>
  <c r="AV101" i="40" s="1"/>
  <c r="AE101" i="40" a="1"/>
  <c r="AE101" i="40" s="1"/>
  <c r="AU101" i="40" s="1"/>
  <c r="AC101" i="40" a="1"/>
  <c r="AC101" i="40" s="1"/>
  <c r="AS101" i="40" s="1"/>
  <c r="AB101" i="40" a="1"/>
  <c r="AB101" i="40" s="1"/>
  <c r="Y101" i="40"/>
  <c r="AO100" i="40" a="1"/>
  <c r="AO100" i="40" s="1"/>
  <c r="BE100" i="40" s="1"/>
  <c r="AN100" i="40" a="1"/>
  <c r="AN100" i="40" s="1"/>
  <c r="BD100" i="40" s="1"/>
  <c r="AM100" i="40" a="1"/>
  <c r="AM100" i="40" s="1"/>
  <c r="BC100" i="40" s="1"/>
  <c r="AL100" i="40" a="1"/>
  <c r="AL100" i="40" s="1"/>
  <c r="BB100" i="40" s="1"/>
  <c r="AK100" i="40" a="1"/>
  <c r="AK100" i="40" s="1"/>
  <c r="BA100" i="40" s="1"/>
  <c r="AJ100" i="40" a="1"/>
  <c r="AJ100" i="40" s="1"/>
  <c r="AZ100" i="40" s="1"/>
  <c r="AI100" i="40" a="1"/>
  <c r="AI100" i="40" s="1"/>
  <c r="AY100" i="40" s="1"/>
  <c r="AH100" i="40" a="1"/>
  <c r="AH100" i="40" s="1"/>
  <c r="AX100" i="40" s="1"/>
  <c r="AG100" i="40" a="1"/>
  <c r="AG100" i="40" s="1"/>
  <c r="AW100" i="40" s="1"/>
  <c r="AF100" i="40" a="1"/>
  <c r="AF100" i="40" s="1"/>
  <c r="AV100" i="40" s="1"/>
  <c r="AE100" i="40" a="1"/>
  <c r="AE100" i="40" s="1"/>
  <c r="AU100" i="40" s="1"/>
  <c r="AC100" i="40" a="1"/>
  <c r="AC100" i="40" s="1"/>
  <c r="AS100" i="40" s="1"/>
  <c r="AB100" i="40" a="1"/>
  <c r="AB100" i="40" s="1"/>
  <c r="Y100" i="40"/>
  <c r="AO99" i="40" a="1"/>
  <c r="AO99" i="40" s="1"/>
  <c r="BE99" i="40" s="1"/>
  <c r="AN99" i="40" a="1"/>
  <c r="AN99" i="40" s="1"/>
  <c r="BD99" i="40" s="1"/>
  <c r="AM99" i="40" a="1"/>
  <c r="AM99" i="40" s="1"/>
  <c r="BC99" i="40" s="1"/>
  <c r="AL99" i="40" a="1"/>
  <c r="AL99" i="40" s="1"/>
  <c r="BB99" i="40" s="1"/>
  <c r="AK99" i="40" a="1"/>
  <c r="AK99" i="40" s="1"/>
  <c r="BA99" i="40" s="1"/>
  <c r="AJ99" i="40" a="1"/>
  <c r="AJ99" i="40" s="1"/>
  <c r="AZ99" i="40" s="1"/>
  <c r="AI99" i="40" a="1"/>
  <c r="AI99" i="40" s="1"/>
  <c r="AY99" i="40" s="1"/>
  <c r="AH99" i="40" a="1"/>
  <c r="AH99" i="40" s="1"/>
  <c r="AX99" i="40" s="1"/>
  <c r="AG99" i="40" a="1"/>
  <c r="AG99" i="40" s="1"/>
  <c r="AW99" i="40" s="1"/>
  <c r="AF99" i="40" a="1"/>
  <c r="AF99" i="40" s="1"/>
  <c r="AE99" i="40" a="1"/>
  <c r="AE99" i="40" s="1"/>
  <c r="AU99" i="40" s="1"/>
  <c r="AC99" i="40" a="1"/>
  <c r="AC99" i="40" s="1"/>
  <c r="AB99" i="40" a="1"/>
  <c r="AB99" i="40" s="1"/>
  <c r="AR99" i="40" s="1"/>
  <c r="Y99" i="40"/>
  <c r="AO98" i="40" a="1"/>
  <c r="AO98" i="40" s="1"/>
  <c r="BE98" i="40" s="1"/>
  <c r="AN98" i="40" a="1"/>
  <c r="AN98" i="40" s="1"/>
  <c r="BD98" i="40" s="1"/>
  <c r="AM98" i="40" a="1"/>
  <c r="AM98" i="40" s="1"/>
  <c r="BC98" i="40" s="1"/>
  <c r="AL98" i="40" a="1"/>
  <c r="AL98" i="40" s="1"/>
  <c r="BB98" i="40" s="1"/>
  <c r="AK98" i="40" a="1"/>
  <c r="AK98" i="40" s="1"/>
  <c r="BA98" i="40" s="1"/>
  <c r="AJ98" i="40" a="1"/>
  <c r="AJ98" i="40" s="1"/>
  <c r="AZ98" i="40" s="1"/>
  <c r="AI98" i="40" a="1"/>
  <c r="AI98" i="40" s="1"/>
  <c r="AY98" i="40" s="1"/>
  <c r="AH98" i="40" a="1"/>
  <c r="AH98" i="40" s="1"/>
  <c r="AX98" i="40" s="1"/>
  <c r="AG98" i="40" a="1"/>
  <c r="AG98" i="40" s="1"/>
  <c r="AW98" i="40" s="1"/>
  <c r="AF98" i="40" a="1"/>
  <c r="AF98" i="40" s="1"/>
  <c r="AE98" i="40" a="1"/>
  <c r="AE98" i="40" s="1"/>
  <c r="AU98" i="40" s="1"/>
  <c r="AC98" i="40" a="1"/>
  <c r="AC98" i="40" s="1"/>
  <c r="AS98" i="40" s="1"/>
  <c r="AB98" i="40" a="1"/>
  <c r="AB98" i="40" s="1"/>
  <c r="Y98" i="40"/>
  <c r="AO95" i="40" a="1"/>
  <c r="AO95" i="40" s="1"/>
  <c r="BE95" i="40" s="1"/>
  <c r="AN95" i="40" a="1"/>
  <c r="AN95" i="40" s="1"/>
  <c r="BD95" i="40" s="1"/>
  <c r="AM95" i="40" a="1"/>
  <c r="AM95" i="40" s="1"/>
  <c r="BC95" i="40" s="1"/>
  <c r="AL95" i="40" a="1"/>
  <c r="AL95" i="40" s="1"/>
  <c r="BB95" i="40" s="1"/>
  <c r="AK95" i="40" a="1"/>
  <c r="AK95" i="40" s="1"/>
  <c r="BA95" i="40" s="1"/>
  <c r="AJ95" i="40" a="1"/>
  <c r="AJ95" i="40" s="1"/>
  <c r="AZ95" i="40" s="1"/>
  <c r="AI95" i="40" a="1"/>
  <c r="AI95" i="40" s="1"/>
  <c r="AY95" i="40" s="1"/>
  <c r="AH95" i="40" a="1"/>
  <c r="AH95" i="40" s="1"/>
  <c r="AG95" i="40" a="1"/>
  <c r="AG95" i="40" s="1"/>
  <c r="AW95" i="40" s="1"/>
  <c r="AF95" i="40" a="1"/>
  <c r="AF95" i="40" s="1"/>
  <c r="AV95" i="40" s="1"/>
  <c r="AE95" i="40" a="1"/>
  <c r="AE95" i="40" s="1"/>
  <c r="AU95" i="40" s="1"/>
  <c r="AC95" i="40" a="1"/>
  <c r="AC95" i="40" s="1"/>
  <c r="AS95" i="40" s="1"/>
  <c r="AB95" i="40" a="1"/>
  <c r="AB95" i="40" s="1"/>
  <c r="Y95" i="40"/>
  <c r="AO94" i="40" a="1"/>
  <c r="AO94" i="40" s="1"/>
  <c r="BE94" i="40" s="1"/>
  <c r="AN94" i="40" a="1"/>
  <c r="AN94" i="40" s="1"/>
  <c r="BD94" i="40" s="1"/>
  <c r="AM94" i="40" a="1"/>
  <c r="AM94" i="40" s="1"/>
  <c r="BC94" i="40" s="1"/>
  <c r="AL94" i="40" a="1"/>
  <c r="AL94" i="40" s="1"/>
  <c r="BB94" i="40" s="1"/>
  <c r="AK94" i="40" a="1"/>
  <c r="AK94" i="40" s="1"/>
  <c r="BA94" i="40" s="1"/>
  <c r="AJ94" i="40" a="1"/>
  <c r="AJ94" i="40" s="1"/>
  <c r="AZ94" i="40" s="1"/>
  <c r="AI94" i="40" a="1"/>
  <c r="AI94" i="40" s="1"/>
  <c r="AY94" i="40" s="1"/>
  <c r="AH94" i="40" a="1"/>
  <c r="AH94" i="40" s="1"/>
  <c r="AX94" i="40" s="1"/>
  <c r="AG94" i="40" a="1"/>
  <c r="AG94" i="40" s="1"/>
  <c r="AW94" i="40" s="1"/>
  <c r="AF94" i="40" a="1"/>
  <c r="AF94" i="40" s="1"/>
  <c r="AV94" i="40" s="1"/>
  <c r="AE94" i="40" a="1"/>
  <c r="AE94" i="40" s="1"/>
  <c r="AU94" i="40" s="1"/>
  <c r="AC94" i="40" a="1"/>
  <c r="AC94" i="40" s="1"/>
  <c r="AS94" i="40" s="1"/>
  <c r="AB94" i="40" a="1"/>
  <c r="AB94" i="40" s="1"/>
  <c r="Y94" i="40"/>
  <c r="AO93" i="40" a="1"/>
  <c r="AO93" i="40" s="1"/>
  <c r="BE93" i="40" s="1"/>
  <c r="AN93" i="40" a="1"/>
  <c r="AN93" i="40" s="1"/>
  <c r="BD93" i="40" s="1"/>
  <c r="AM93" i="40" a="1"/>
  <c r="AM93" i="40" s="1"/>
  <c r="BC93" i="40" s="1"/>
  <c r="AL93" i="40" a="1"/>
  <c r="AL93" i="40" s="1"/>
  <c r="BB93" i="40" s="1"/>
  <c r="AK93" i="40" a="1"/>
  <c r="AK93" i="40" s="1"/>
  <c r="BA93" i="40" s="1"/>
  <c r="AJ93" i="40" a="1"/>
  <c r="AJ93" i="40" s="1"/>
  <c r="AZ93" i="40" s="1"/>
  <c r="AI93" i="40" a="1"/>
  <c r="AI93" i="40" s="1"/>
  <c r="AY93" i="40" s="1"/>
  <c r="AH93" i="40" a="1"/>
  <c r="AH93" i="40" s="1"/>
  <c r="AX93" i="40" s="1"/>
  <c r="AG93" i="40" a="1"/>
  <c r="AG93" i="40" s="1"/>
  <c r="AW93" i="40" s="1"/>
  <c r="AF93" i="40" a="1"/>
  <c r="AF93" i="40" s="1"/>
  <c r="AV93" i="40" s="1"/>
  <c r="AE93" i="40" a="1"/>
  <c r="AE93" i="40" s="1"/>
  <c r="AC93" i="40" a="1"/>
  <c r="AC93" i="40" s="1"/>
  <c r="AS93" i="40" s="1"/>
  <c r="AB93" i="40" a="1"/>
  <c r="AB93" i="40" s="1"/>
  <c r="Y93" i="40"/>
  <c r="AO92" i="40" a="1"/>
  <c r="AO92" i="40" s="1"/>
  <c r="BE92" i="40" s="1"/>
  <c r="AN92" i="40" a="1"/>
  <c r="AN92" i="40" s="1"/>
  <c r="BD92" i="40" s="1"/>
  <c r="AM92" i="40" a="1"/>
  <c r="AM92" i="40" s="1"/>
  <c r="BC92" i="40" s="1"/>
  <c r="AL92" i="40" a="1"/>
  <c r="AL92" i="40" s="1"/>
  <c r="BB92" i="40" s="1"/>
  <c r="AK92" i="40" a="1"/>
  <c r="AK92" i="40" s="1"/>
  <c r="BA92" i="40" s="1"/>
  <c r="AJ92" i="40" a="1"/>
  <c r="AJ92" i="40" s="1"/>
  <c r="AZ92" i="40" s="1"/>
  <c r="AI92" i="40" a="1"/>
  <c r="AI92" i="40" s="1"/>
  <c r="AY92" i="40" s="1"/>
  <c r="AH92" i="40" a="1"/>
  <c r="AH92" i="40" s="1"/>
  <c r="AX92" i="40" s="1"/>
  <c r="AG92" i="40" a="1"/>
  <c r="AG92" i="40" s="1"/>
  <c r="AW92" i="40" s="1"/>
  <c r="AF92" i="40" a="1"/>
  <c r="AF92" i="40" s="1"/>
  <c r="AV92" i="40" s="1"/>
  <c r="AE92" i="40" a="1"/>
  <c r="AE92" i="40" s="1"/>
  <c r="AC92" i="40" a="1"/>
  <c r="AC92" i="40" s="1"/>
  <c r="AS92" i="40" s="1"/>
  <c r="AB92" i="40" a="1"/>
  <c r="AB92" i="40" s="1"/>
  <c r="AR92" i="40" s="1"/>
  <c r="Y92" i="40"/>
  <c r="AO91" i="40" a="1"/>
  <c r="AO91" i="40" s="1"/>
  <c r="BE91" i="40" s="1"/>
  <c r="AN91" i="40" a="1"/>
  <c r="AN91" i="40" s="1"/>
  <c r="BD91" i="40" s="1"/>
  <c r="AM91" i="40" a="1"/>
  <c r="AM91" i="40" s="1"/>
  <c r="BC91" i="40" s="1"/>
  <c r="AL91" i="40" a="1"/>
  <c r="AL91" i="40" s="1"/>
  <c r="BB91" i="40" s="1"/>
  <c r="AK91" i="40" a="1"/>
  <c r="AK91" i="40" s="1"/>
  <c r="BA91" i="40" s="1"/>
  <c r="AJ91" i="40" a="1"/>
  <c r="AJ91" i="40" s="1"/>
  <c r="AZ91" i="40" s="1"/>
  <c r="AI91" i="40" a="1"/>
  <c r="AI91" i="40" s="1"/>
  <c r="AY91" i="40" s="1"/>
  <c r="AH91" i="40" a="1"/>
  <c r="AH91" i="40" s="1"/>
  <c r="AX91" i="40" s="1"/>
  <c r="AG91" i="40" a="1"/>
  <c r="AG91" i="40" s="1"/>
  <c r="AW91" i="40" s="1"/>
  <c r="AF91" i="40" a="1"/>
  <c r="AF91" i="40" s="1"/>
  <c r="AV91" i="40" s="1"/>
  <c r="AE91" i="40" a="1"/>
  <c r="AE91" i="40" s="1"/>
  <c r="AC91" i="40" a="1"/>
  <c r="AC91" i="40" s="1"/>
  <c r="AS91" i="40" s="1"/>
  <c r="AB91" i="40" a="1"/>
  <c r="AB91" i="40" s="1"/>
  <c r="AR91" i="40" s="1"/>
  <c r="AO90" i="40" a="1"/>
  <c r="AO90" i="40" s="1"/>
  <c r="BE90" i="40" s="1"/>
  <c r="AN90" i="40" a="1"/>
  <c r="AN90" i="40" s="1"/>
  <c r="BD90" i="40" s="1"/>
  <c r="AM90" i="40" a="1"/>
  <c r="AM90" i="40" s="1"/>
  <c r="BC90" i="40" s="1"/>
  <c r="AL90" i="40" a="1"/>
  <c r="AL90" i="40" s="1"/>
  <c r="BB90" i="40" s="1"/>
  <c r="AK90" i="40" a="1"/>
  <c r="AK90" i="40" s="1"/>
  <c r="BA90" i="40" s="1"/>
  <c r="AJ90" i="40" a="1"/>
  <c r="AJ90" i="40" s="1"/>
  <c r="AZ90" i="40" s="1"/>
  <c r="AI90" i="40" a="1"/>
  <c r="AI90" i="40" s="1"/>
  <c r="AY90" i="40" s="1"/>
  <c r="AH90" i="40" a="1"/>
  <c r="AH90" i="40" s="1"/>
  <c r="AX90" i="40" s="1"/>
  <c r="AG90" i="40" a="1"/>
  <c r="AG90" i="40" s="1"/>
  <c r="AW90" i="40" s="1"/>
  <c r="AF90" i="40" a="1"/>
  <c r="AF90" i="40" s="1"/>
  <c r="AV90" i="40" s="1"/>
  <c r="AE90" i="40" a="1"/>
  <c r="AE90" i="40" s="1"/>
  <c r="AC90" i="40" a="1"/>
  <c r="AC90" i="40" s="1"/>
  <c r="AS90" i="40" s="1"/>
  <c r="AB90" i="40" a="1"/>
  <c r="AB90" i="40" s="1"/>
  <c r="Y90" i="40"/>
  <c r="AO89" i="40" a="1"/>
  <c r="AO89" i="40" s="1"/>
  <c r="BE89" i="40" s="1"/>
  <c r="AN89" i="40" a="1"/>
  <c r="AN89" i="40" s="1"/>
  <c r="BD89" i="40" s="1"/>
  <c r="AM89" i="40" a="1"/>
  <c r="AM89" i="40" s="1"/>
  <c r="BC89" i="40" s="1"/>
  <c r="AL89" i="40" a="1"/>
  <c r="AL89" i="40" s="1"/>
  <c r="BB89" i="40" s="1"/>
  <c r="AK89" i="40" a="1"/>
  <c r="AK89" i="40" s="1"/>
  <c r="BA89" i="40" s="1"/>
  <c r="AJ89" i="40" a="1"/>
  <c r="AJ89" i="40" s="1"/>
  <c r="AZ89" i="40" s="1"/>
  <c r="AI89" i="40" a="1"/>
  <c r="AI89" i="40" s="1"/>
  <c r="AY89" i="40" s="1"/>
  <c r="AH89" i="40" a="1"/>
  <c r="AH89" i="40" s="1"/>
  <c r="AX89" i="40" s="1"/>
  <c r="AG89" i="40" a="1"/>
  <c r="AG89" i="40" s="1"/>
  <c r="AW89" i="40" s="1"/>
  <c r="AF89" i="40" a="1"/>
  <c r="AF89" i="40" s="1"/>
  <c r="AV89" i="40" s="1"/>
  <c r="AE89" i="40" a="1"/>
  <c r="AE89" i="40" s="1"/>
  <c r="AU89" i="40" s="1"/>
  <c r="AC89" i="40" a="1"/>
  <c r="AC89" i="40" s="1"/>
  <c r="AS89" i="40" s="1"/>
  <c r="AB89" i="40" a="1"/>
  <c r="AB89" i="40" s="1"/>
  <c r="AR89" i="40" s="1"/>
  <c r="Y89" i="40"/>
  <c r="AO88" i="40" a="1"/>
  <c r="AO88" i="40" s="1"/>
  <c r="BE88" i="40" s="1"/>
  <c r="AN88" i="40" a="1"/>
  <c r="AN88" i="40" s="1"/>
  <c r="BD88" i="40" s="1"/>
  <c r="AM88" i="40" a="1"/>
  <c r="AM88" i="40" s="1"/>
  <c r="BC88" i="40" s="1"/>
  <c r="AL88" i="40" a="1"/>
  <c r="AL88" i="40" s="1"/>
  <c r="BB88" i="40" s="1"/>
  <c r="AK88" i="40" a="1"/>
  <c r="AK88" i="40" s="1"/>
  <c r="BA88" i="40" s="1"/>
  <c r="AJ88" i="40" a="1"/>
  <c r="AJ88" i="40" s="1"/>
  <c r="AZ88" i="40" s="1"/>
  <c r="AI88" i="40" a="1"/>
  <c r="AI88" i="40" s="1"/>
  <c r="AY88" i="40" s="1"/>
  <c r="AH88" i="40" a="1"/>
  <c r="AH88" i="40" s="1"/>
  <c r="AX88" i="40" s="1"/>
  <c r="AG88" i="40" a="1"/>
  <c r="AG88" i="40" s="1"/>
  <c r="AW88" i="40" s="1"/>
  <c r="AF88" i="40" a="1"/>
  <c r="AF88" i="40" s="1"/>
  <c r="AV88" i="40" s="1"/>
  <c r="AE88" i="40" a="1"/>
  <c r="AE88" i="40" s="1"/>
  <c r="AU88" i="40" s="1"/>
  <c r="AC88" i="40" a="1"/>
  <c r="AC88" i="40" s="1"/>
  <c r="AS88" i="40" s="1"/>
  <c r="AB88" i="40" a="1"/>
  <c r="AB88" i="40" s="1"/>
  <c r="AO87" i="40" a="1"/>
  <c r="AO87" i="40" s="1"/>
  <c r="BE87" i="40" s="1"/>
  <c r="AN87" i="40" a="1"/>
  <c r="AN87" i="40" s="1"/>
  <c r="BD87" i="40" s="1"/>
  <c r="AM87" i="40" a="1"/>
  <c r="AM87" i="40" s="1"/>
  <c r="BC87" i="40" s="1"/>
  <c r="AL87" i="40" a="1"/>
  <c r="AL87" i="40" s="1"/>
  <c r="BB87" i="40" s="1"/>
  <c r="AK87" i="40" a="1"/>
  <c r="AK87" i="40" s="1"/>
  <c r="BA87" i="40" s="1"/>
  <c r="AJ87" i="40" a="1"/>
  <c r="AJ87" i="40" s="1"/>
  <c r="AZ87" i="40" s="1"/>
  <c r="AI87" i="40" a="1"/>
  <c r="AI87" i="40" s="1"/>
  <c r="AY87" i="40" s="1"/>
  <c r="AH87" i="40" a="1"/>
  <c r="AH87" i="40" s="1"/>
  <c r="AX87" i="40" s="1"/>
  <c r="AG87" i="40" a="1"/>
  <c r="AG87" i="40" s="1"/>
  <c r="AW87" i="40" s="1"/>
  <c r="AF87" i="40" a="1"/>
  <c r="AF87" i="40" s="1"/>
  <c r="AV87" i="40" s="1"/>
  <c r="AE87" i="40" a="1"/>
  <c r="AE87" i="40" s="1"/>
  <c r="AC87" i="40" a="1"/>
  <c r="AC87" i="40" s="1"/>
  <c r="AB87" i="40" a="1"/>
  <c r="AB87" i="40" s="1"/>
  <c r="AR87" i="40" s="1"/>
  <c r="Y87" i="40"/>
  <c r="AO86" i="40" a="1"/>
  <c r="AO86" i="40" s="1"/>
  <c r="BE86" i="40" s="1"/>
  <c r="AN86" i="40" a="1"/>
  <c r="AN86" i="40" s="1"/>
  <c r="BD86" i="40" s="1"/>
  <c r="AM86" i="40" a="1"/>
  <c r="AM86" i="40" s="1"/>
  <c r="BC86" i="40" s="1"/>
  <c r="AL86" i="40" a="1"/>
  <c r="AL86" i="40" s="1"/>
  <c r="BB86" i="40" s="1"/>
  <c r="AK86" i="40" a="1"/>
  <c r="AK86" i="40" s="1"/>
  <c r="BA86" i="40" s="1"/>
  <c r="AJ86" i="40" a="1"/>
  <c r="AJ86" i="40" s="1"/>
  <c r="AZ86" i="40" s="1"/>
  <c r="AI86" i="40" a="1"/>
  <c r="AI86" i="40" s="1"/>
  <c r="AY86" i="40" s="1"/>
  <c r="AH86" i="40" a="1"/>
  <c r="AH86" i="40" s="1"/>
  <c r="AX86" i="40" s="1"/>
  <c r="AG86" i="40" a="1"/>
  <c r="AG86" i="40" s="1"/>
  <c r="AW86" i="40" s="1"/>
  <c r="AF86" i="40" a="1"/>
  <c r="AF86" i="40" s="1"/>
  <c r="AV86" i="40" s="1"/>
  <c r="AE86" i="40" a="1"/>
  <c r="AE86" i="40" s="1"/>
  <c r="AU86" i="40" s="1"/>
  <c r="AC86" i="40" a="1"/>
  <c r="AC86" i="40" s="1"/>
  <c r="AS86" i="40" s="1"/>
  <c r="AB86" i="40" a="1"/>
  <c r="AB86" i="40" s="1"/>
  <c r="Y86" i="40"/>
  <c r="AO85" i="40" a="1"/>
  <c r="AO85" i="40" s="1"/>
  <c r="BE85" i="40" s="1"/>
  <c r="AN85" i="40" a="1"/>
  <c r="AN85" i="40" s="1"/>
  <c r="BD85" i="40" s="1"/>
  <c r="AM85" i="40" a="1"/>
  <c r="AM85" i="40" s="1"/>
  <c r="BC85" i="40" s="1"/>
  <c r="AL85" i="40" a="1"/>
  <c r="AL85" i="40" s="1"/>
  <c r="BB85" i="40" s="1"/>
  <c r="AK85" i="40" a="1"/>
  <c r="AK85" i="40" s="1"/>
  <c r="BA85" i="40" s="1"/>
  <c r="AJ85" i="40" a="1"/>
  <c r="AJ85" i="40" s="1"/>
  <c r="AZ85" i="40" s="1"/>
  <c r="AI85" i="40" a="1"/>
  <c r="AI85" i="40" s="1"/>
  <c r="AY85" i="40" s="1"/>
  <c r="AH85" i="40" a="1"/>
  <c r="AH85" i="40" s="1"/>
  <c r="AX85" i="40" s="1"/>
  <c r="AG85" i="40" a="1"/>
  <c r="AG85" i="40" s="1"/>
  <c r="AW85" i="40" s="1"/>
  <c r="AF85" i="40" a="1"/>
  <c r="AF85" i="40" s="1"/>
  <c r="AV85" i="40" s="1"/>
  <c r="AE85" i="40" a="1"/>
  <c r="AE85" i="40" s="1"/>
  <c r="AC85" i="40" a="1"/>
  <c r="AC85" i="40" s="1"/>
  <c r="AB85" i="40" a="1"/>
  <c r="AB85" i="40" s="1"/>
  <c r="AR85" i="40" s="1"/>
  <c r="Y85" i="40"/>
  <c r="AO84" i="40" a="1"/>
  <c r="AO84" i="40" s="1"/>
  <c r="BE84" i="40" s="1"/>
  <c r="AN84" i="40" a="1"/>
  <c r="AN84" i="40" s="1"/>
  <c r="BD84" i="40" s="1"/>
  <c r="AM84" i="40" a="1"/>
  <c r="AM84" i="40" s="1"/>
  <c r="BC84" i="40" s="1"/>
  <c r="AL84" i="40" a="1"/>
  <c r="AL84" i="40" s="1"/>
  <c r="BB84" i="40" s="1"/>
  <c r="AK84" i="40" a="1"/>
  <c r="AK84" i="40" s="1"/>
  <c r="BA84" i="40" s="1"/>
  <c r="AJ84" i="40" a="1"/>
  <c r="AJ84" i="40" s="1"/>
  <c r="AZ84" i="40" s="1"/>
  <c r="AI84" i="40" a="1"/>
  <c r="AI84" i="40" s="1"/>
  <c r="AY84" i="40" s="1"/>
  <c r="AH84" i="40" a="1"/>
  <c r="AH84" i="40" s="1"/>
  <c r="AX84" i="40" s="1"/>
  <c r="AG84" i="40" a="1"/>
  <c r="AG84" i="40" s="1"/>
  <c r="AW84" i="40" s="1"/>
  <c r="AF84" i="40" a="1"/>
  <c r="AF84" i="40" s="1"/>
  <c r="AV84" i="40" s="1"/>
  <c r="AE84" i="40" a="1"/>
  <c r="AE84" i="40" s="1"/>
  <c r="AC84" i="40" a="1"/>
  <c r="AC84" i="40" s="1"/>
  <c r="AS84" i="40" s="1"/>
  <c r="AB84" i="40" a="1"/>
  <c r="AB84" i="40" s="1"/>
  <c r="Y84" i="40"/>
  <c r="AO83" i="40" a="1"/>
  <c r="AO83" i="40" s="1"/>
  <c r="BE83" i="40" s="1"/>
  <c r="AN83" i="40" a="1"/>
  <c r="AN83" i="40" s="1"/>
  <c r="BD83" i="40" s="1"/>
  <c r="AM83" i="40" a="1"/>
  <c r="AM83" i="40" s="1"/>
  <c r="BC83" i="40" s="1"/>
  <c r="AL83" i="40" a="1"/>
  <c r="AL83" i="40" s="1"/>
  <c r="BB83" i="40" s="1"/>
  <c r="AK83" i="40" a="1"/>
  <c r="AK83" i="40" s="1"/>
  <c r="BA83" i="40" s="1"/>
  <c r="AJ83" i="40" a="1"/>
  <c r="AJ83" i="40" s="1"/>
  <c r="AZ83" i="40" s="1"/>
  <c r="AI83" i="40" a="1"/>
  <c r="AI83" i="40" s="1"/>
  <c r="AY83" i="40" s="1"/>
  <c r="AH83" i="40" a="1"/>
  <c r="AH83" i="40" s="1"/>
  <c r="AX83" i="40" s="1"/>
  <c r="AG83" i="40" a="1"/>
  <c r="AG83" i="40" s="1"/>
  <c r="AW83" i="40" s="1"/>
  <c r="AF83" i="40" a="1"/>
  <c r="AF83" i="40" s="1"/>
  <c r="AV83" i="40" s="1"/>
  <c r="AE83" i="40" a="1"/>
  <c r="AE83" i="40" s="1"/>
  <c r="AU83" i="40" s="1"/>
  <c r="AC83" i="40" a="1"/>
  <c r="AC83" i="40" s="1"/>
  <c r="AS83" i="40" s="1"/>
  <c r="AB83" i="40" a="1"/>
  <c r="AB83" i="40" s="1"/>
  <c r="Y83" i="40"/>
  <c r="AO82" i="40" a="1"/>
  <c r="AO82" i="40" s="1"/>
  <c r="BE82" i="40" s="1"/>
  <c r="AN82" i="40" a="1"/>
  <c r="AN82" i="40" s="1"/>
  <c r="BD82" i="40" s="1"/>
  <c r="AM82" i="40" a="1"/>
  <c r="AM82" i="40" s="1"/>
  <c r="BC82" i="40" s="1"/>
  <c r="AL82" i="40" a="1"/>
  <c r="AL82" i="40" s="1"/>
  <c r="BB82" i="40" s="1"/>
  <c r="AK82" i="40" a="1"/>
  <c r="AK82" i="40" s="1"/>
  <c r="BA82" i="40" s="1"/>
  <c r="AJ82" i="40" a="1"/>
  <c r="AJ82" i="40" s="1"/>
  <c r="AI82" i="40" a="1"/>
  <c r="AI82" i="40" s="1"/>
  <c r="AY82" i="40" s="1"/>
  <c r="AH82" i="40" a="1"/>
  <c r="AH82" i="40" s="1"/>
  <c r="AG82" i="40" a="1"/>
  <c r="AG82" i="40" s="1"/>
  <c r="AW82" i="40" s="1"/>
  <c r="AF82" i="40" a="1"/>
  <c r="AF82" i="40" s="1"/>
  <c r="AV82" i="40" s="1"/>
  <c r="AE82" i="40" a="1"/>
  <c r="AE82" i="40" s="1"/>
  <c r="AU82" i="40" s="1"/>
  <c r="AC82" i="40" a="1"/>
  <c r="AC82" i="40" s="1"/>
  <c r="AS82" i="40" s="1"/>
  <c r="AB82" i="40" a="1"/>
  <c r="AB82" i="40" s="1"/>
  <c r="Y82" i="40"/>
  <c r="AO81" i="40" a="1"/>
  <c r="AO81" i="40" s="1"/>
  <c r="BE81" i="40" s="1"/>
  <c r="AN81" i="40" a="1"/>
  <c r="AN81" i="40" s="1"/>
  <c r="BD81" i="40" s="1"/>
  <c r="AM81" i="40" a="1"/>
  <c r="AM81" i="40" s="1"/>
  <c r="BC81" i="40" s="1"/>
  <c r="AL81" i="40" a="1"/>
  <c r="AL81" i="40" s="1"/>
  <c r="BB81" i="40" s="1"/>
  <c r="AK81" i="40" a="1"/>
  <c r="AK81" i="40" s="1"/>
  <c r="BA81" i="40" s="1"/>
  <c r="AJ81" i="40" a="1"/>
  <c r="AJ81" i="40" s="1"/>
  <c r="AZ81" i="40" s="1"/>
  <c r="AI81" i="40" a="1"/>
  <c r="AI81" i="40" s="1"/>
  <c r="AY81" i="40" s="1"/>
  <c r="AH81" i="40" a="1"/>
  <c r="AH81" i="40" s="1"/>
  <c r="AX81" i="40" s="1"/>
  <c r="AG81" i="40" a="1"/>
  <c r="AG81" i="40" s="1"/>
  <c r="AW81" i="40" s="1"/>
  <c r="AF81" i="40" a="1"/>
  <c r="AF81" i="40" s="1"/>
  <c r="AV81" i="40" s="1"/>
  <c r="AE81" i="40" a="1"/>
  <c r="AE81" i="40" s="1"/>
  <c r="AU81" i="40" s="1"/>
  <c r="AC81" i="40" a="1"/>
  <c r="AC81" i="40" s="1"/>
  <c r="AS81" i="40" s="1"/>
  <c r="AB81" i="40" a="1"/>
  <c r="AB81" i="40" s="1"/>
  <c r="Y81" i="40"/>
  <c r="AO80" i="40" a="1"/>
  <c r="AO80" i="40" s="1"/>
  <c r="BE80" i="40" s="1"/>
  <c r="AN80" i="40" a="1"/>
  <c r="AN80" i="40" s="1"/>
  <c r="BD80" i="40" s="1"/>
  <c r="AM80" i="40" a="1"/>
  <c r="AM80" i="40" s="1"/>
  <c r="BC80" i="40" s="1"/>
  <c r="AL80" i="40" a="1"/>
  <c r="AL80" i="40" s="1"/>
  <c r="BB80" i="40" s="1"/>
  <c r="AK80" i="40" a="1"/>
  <c r="AK80" i="40" s="1"/>
  <c r="BA80" i="40" s="1"/>
  <c r="AJ80" i="40" a="1"/>
  <c r="AJ80" i="40" s="1"/>
  <c r="AZ80" i="40" s="1"/>
  <c r="AI80" i="40" a="1"/>
  <c r="AI80" i="40" s="1"/>
  <c r="AY80" i="40" s="1"/>
  <c r="AH80" i="40" a="1"/>
  <c r="AH80" i="40" s="1"/>
  <c r="AX80" i="40" s="1"/>
  <c r="AG80" i="40" a="1"/>
  <c r="AG80" i="40" s="1"/>
  <c r="AW80" i="40" s="1"/>
  <c r="AF80" i="40" a="1"/>
  <c r="AF80" i="40" s="1"/>
  <c r="AV80" i="40" s="1"/>
  <c r="AE80" i="40" a="1"/>
  <c r="AE80" i="40" s="1"/>
  <c r="AU80" i="40" s="1"/>
  <c r="AC80" i="40" a="1"/>
  <c r="AC80" i="40" s="1"/>
  <c r="AS80" i="40" s="1"/>
  <c r="AB80" i="40" a="1"/>
  <c r="AB80" i="40" s="1"/>
  <c r="Y80" i="40"/>
  <c r="AO79" i="40" a="1"/>
  <c r="AO79" i="40" s="1"/>
  <c r="BE79" i="40" s="1"/>
  <c r="AN79" i="40" a="1"/>
  <c r="AN79" i="40" s="1"/>
  <c r="BD79" i="40" s="1"/>
  <c r="AM79" i="40" a="1"/>
  <c r="AM79" i="40" s="1"/>
  <c r="BC79" i="40" s="1"/>
  <c r="AL79" i="40" a="1"/>
  <c r="AL79" i="40" s="1"/>
  <c r="BB79" i="40" s="1"/>
  <c r="AK79" i="40" a="1"/>
  <c r="AK79" i="40" s="1"/>
  <c r="BA79" i="40" s="1"/>
  <c r="AJ79" i="40" a="1"/>
  <c r="AJ79" i="40" s="1"/>
  <c r="AZ79" i="40" s="1"/>
  <c r="AI79" i="40" a="1"/>
  <c r="AI79" i="40" s="1"/>
  <c r="AY79" i="40" s="1"/>
  <c r="AH79" i="40" a="1"/>
  <c r="AH79" i="40" s="1"/>
  <c r="AX79" i="40" s="1"/>
  <c r="AG79" i="40" a="1"/>
  <c r="AG79" i="40" s="1"/>
  <c r="AW79" i="40" s="1"/>
  <c r="AF79" i="40" a="1"/>
  <c r="AF79" i="40" s="1"/>
  <c r="AV79" i="40" s="1"/>
  <c r="AE79" i="40" a="1"/>
  <c r="AE79" i="40" s="1"/>
  <c r="AU79" i="40" s="1"/>
  <c r="AC79" i="40" a="1"/>
  <c r="AC79" i="40" s="1"/>
  <c r="AS79" i="40" s="1"/>
  <c r="AB79" i="40" a="1"/>
  <c r="AB79" i="40" s="1"/>
  <c r="Y79" i="40"/>
  <c r="AO78" i="40" a="1"/>
  <c r="AO78" i="40" s="1"/>
  <c r="BE78" i="40" s="1"/>
  <c r="AN78" i="40" a="1"/>
  <c r="AN78" i="40" s="1"/>
  <c r="BD78" i="40" s="1"/>
  <c r="AM78" i="40" a="1"/>
  <c r="AM78" i="40" s="1"/>
  <c r="BC78" i="40" s="1"/>
  <c r="AL78" i="40" a="1"/>
  <c r="AL78" i="40" s="1"/>
  <c r="BB78" i="40" s="1"/>
  <c r="AK78" i="40" a="1"/>
  <c r="AK78" i="40" s="1"/>
  <c r="AJ78" i="40" a="1"/>
  <c r="AJ78" i="40" s="1"/>
  <c r="AZ78" i="40" s="1"/>
  <c r="AI78" i="40" a="1"/>
  <c r="AI78" i="40" s="1"/>
  <c r="AY78" i="40" s="1"/>
  <c r="AH78" i="40" a="1"/>
  <c r="AH78" i="40" s="1"/>
  <c r="AX78" i="40" s="1"/>
  <c r="AG78" i="40" a="1"/>
  <c r="AG78" i="40" s="1"/>
  <c r="AW78" i="40" s="1"/>
  <c r="AF78" i="40" a="1"/>
  <c r="AF78" i="40" s="1"/>
  <c r="AV78" i="40" s="1"/>
  <c r="AE78" i="40" a="1"/>
  <c r="AE78" i="40" s="1"/>
  <c r="AC78" i="40" a="1"/>
  <c r="AC78" i="40" s="1"/>
  <c r="AS78" i="40" s="1"/>
  <c r="AB78" i="40" a="1"/>
  <c r="AB78" i="40" s="1"/>
  <c r="Y78" i="40"/>
  <c r="AO77" i="40" a="1"/>
  <c r="AO77" i="40" s="1"/>
  <c r="BE77" i="40" s="1"/>
  <c r="AN77" i="40" a="1"/>
  <c r="AN77" i="40" s="1"/>
  <c r="BD77" i="40" s="1"/>
  <c r="AM77" i="40" a="1"/>
  <c r="AM77" i="40" s="1"/>
  <c r="BC77" i="40" s="1"/>
  <c r="AL77" i="40" a="1"/>
  <c r="AL77" i="40" s="1"/>
  <c r="BB77" i="40" s="1"/>
  <c r="AK77" i="40" a="1"/>
  <c r="AK77" i="40" s="1"/>
  <c r="BA77" i="40" s="1"/>
  <c r="AJ77" i="40" a="1"/>
  <c r="AJ77" i="40" s="1"/>
  <c r="AZ77" i="40" s="1"/>
  <c r="AI77" i="40" a="1"/>
  <c r="AI77" i="40" s="1"/>
  <c r="AY77" i="40" s="1"/>
  <c r="AH77" i="40" a="1"/>
  <c r="AH77" i="40" s="1"/>
  <c r="AG77" i="40" a="1"/>
  <c r="AG77" i="40" s="1"/>
  <c r="AF77" i="40" a="1"/>
  <c r="AF77" i="40" s="1"/>
  <c r="AV77" i="40" s="1"/>
  <c r="AE77" i="40" a="1"/>
  <c r="AE77" i="40" s="1"/>
  <c r="AU77" i="40" s="1"/>
  <c r="AC77" i="40" a="1"/>
  <c r="AC77" i="40" s="1"/>
  <c r="AB77" i="40" a="1"/>
  <c r="AB77" i="40" s="1"/>
  <c r="Y77" i="40"/>
  <c r="AO75" i="40" a="1"/>
  <c r="AO75" i="40" s="1"/>
  <c r="BE75" i="40" s="1"/>
  <c r="AN75" i="40" a="1"/>
  <c r="AN75" i="40" s="1"/>
  <c r="BD75" i="40" s="1"/>
  <c r="AM75" i="40" a="1"/>
  <c r="AM75" i="40" s="1"/>
  <c r="BC75" i="40" s="1"/>
  <c r="AL75" i="40" a="1"/>
  <c r="AL75" i="40" s="1"/>
  <c r="BB75" i="40" s="1"/>
  <c r="AK75" i="40" a="1"/>
  <c r="AK75" i="40" s="1"/>
  <c r="BA75" i="40" s="1"/>
  <c r="AJ75" i="40" a="1"/>
  <c r="AJ75" i="40" s="1"/>
  <c r="AZ75" i="40" s="1"/>
  <c r="AI75" i="40" a="1"/>
  <c r="AI75" i="40" s="1"/>
  <c r="AY75" i="40" s="1"/>
  <c r="AH75" i="40" a="1"/>
  <c r="AH75" i="40" s="1"/>
  <c r="AX75" i="40" s="1"/>
  <c r="AG75" i="40" a="1"/>
  <c r="AG75" i="40" s="1"/>
  <c r="AW75" i="40" s="1"/>
  <c r="AF75" i="40" a="1"/>
  <c r="AF75" i="40" s="1"/>
  <c r="AE75" i="40" a="1"/>
  <c r="AE75" i="40" s="1"/>
  <c r="AU75" i="40" s="1"/>
  <c r="AC75" i="40" a="1"/>
  <c r="AC75" i="40" s="1"/>
  <c r="AS75" i="40" s="1"/>
  <c r="AB75" i="40" a="1"/>
  <c r="AB75" i="40" s="1"/>
  <c r="Y75" i="40"/>
  <c r="AO74" i="40" a="1"/>
  <c r="AO74" i="40" s="1"/>
  <c r="BE74" i="40" s="1"/>
  <c r="AN74" i="40" a="1"/>
  <c r="AN74" i="40" s="1"/>
  <c r="BD74" i="40" s="1"/>
  <c r="AM74" i="40" a="1"/>
  <c r="AM74" i="40" s="1"/>
  <c r="BC74" i="40" s="1"/>
  <c r="AL74" i="40" a="1"/>
  <c r="AL74" i="40" s="1"/>
  <c r="BB74" i="40" s="1"/>
  <c r="AK74" i="40" a="1"/>
  <c r="AK74" i="40" s="1"/>
  <c r="BA74" i="40" s="1"/>
  <c r="AJ74" i="40" a="1"/>
  <c r="AJ74" i="40" s="1"/>
  <c r="AZ74" i="40" s="1"/>
  <c r="AI74" i="40" a="1"/>
  <c r="AI74" i="40" s="1"/>
  <c r="AY74" i="40" s="1"/>
  <c r="AH74" i="40" a="1"/>
  <c r="AH74" i="40" s="1"/>
  <c r="AX74" i="40" s="1"/>
  <c r="AG74" i="40" a="1"/>
  <c r="AG74" i="40" s="1"/>
  <c r="AW74" i="40" s="1"/>
  <c r="AF74" i="40" a="1"/>
  <c r="AF74" i="40" s="1"/>
  <c r="AV74" i="40" s="1"/>
  <c r="AE74" i="40" a="1"/>
  <c r="AE74" i="40" s="1"/>
  <c r="AC74" i="40" a="1"/>
  <c r="AC74" i="40" s="1"/>
  <c r="AS74" i="40" s="1"/>
  <c r="AB74" i="40" a="1"/>
  <c r="AB74" i="40" s="1"/>
  <c r="Y74" i="40"/>
  <c r="AO72" i="40" a="1"/>
  <c r="AO72" i="40" s="1"/>
  <c r="BE72" i="40" s="1"/>
  <c r="AN72" i="40" a="1"/>
  <c r="AN72" i="40" s="1"/>
  <c r="BD72" i="40" s="1"/>
  <c r="AM72" i="40" a="1"/>
  <c r="AM72" i="40" s="1"/>
  <c r="BC72" i="40" s="1"/>
  <c r="AL72" i="40" a="1"/>
  <c r="AL72" i="40" s="1"/>
  <c r="BB72" i="40" s="1"/>
  <c r="AK72" i="40" a="1"/>
  <c r="AK72" i="40" s="1"/>
  <c r="BA72" i="40" s="1"/>
  <c r="AJ72" i="40" a="1"/>
  <c r="AJ72" i="40" s="1"/>
  <c r="AZ72" i="40" s="1"/>
  <c r="AI72" i="40" a="1"/>
  <c r="AI72" i="40" s="1"/>
  <c r="AY72" i="40" s="1"/>
  <c r="AH72" i="40" a="1"/>
  <c r="AH72" i="40" s="1"/>
  <c r="AX72" i="40" s="1"/>
  <c r="AG72" i="40" a="1"/>
  <c r="AG72" i="40" s="1"/>
  <c r="AW72" i="40" s="1"/>
  <c r="AF72" i="40" a="1"/>
  <c r="AF72" i="40" s="1"/>
  <c r="AV72" i="40" s="1"/>
  <c r="AE72" i="40" a="1"/>
  <c r="AE72" i="40" s="1"/>
  <c r="AU72" i="40" s="1"/>
  <c r="AC72" i="40" a="1"/>
  <c r="AC72" i="40" s="1"/>
  <c r="AS72" i="40" s="1"/>
  <c r="AB72" i="40" a="1"/>
  <c r="AB72" i="40" s="1"/>
  <c r="Y72" i="40"/>
  <c r="AO71" i="40" a="1"/>
  <c r="AO71" i="40" s="1"/>
  <c r="BE71" i="40" s="1"/>
  <c r="AN71" i="40" a="1"/>
  <c r="AN71" i="40" s="1"/>
  <c r="BD71" i="40" s="1"/>
  <c r="AM71" i="40" a="1"/>
  <c r="AM71" i="40" s="1"/>
  <c r="BC71" i="40" s="1"/>
  <c r="AL71" i="40" a="1"/>
  <c r="AL71" i="40" s="1"/>
  <c r="BB71" i="40" s="1"/>
  <c r="AK71" i="40" a="1"/>
  <c r="AK71" i="40" s="1"/>
  <c r="BA71" i="40" s="1"/>
  <c r="AJ71" i="40" a="1"/>
  <c r="AJ71" i="40" s="1"/>
  <c r="AZ71" i="40" s="1"/>
  <c r="AI71" i="40" a="1"/>
  <c r="AI71" i="40" s="1"/>
  <c r="AY71" i="40" s="1"/>
  <c r="AH71" i="40" a="1"/>
  <c r="AH71" i="40" s="1"/>
  <c r="AX71" i="40" s="1"/>
  <c r="AG71" i="40" a="1"/>
  <c r="AG71" i="40" s="1"/>
  <c r="AW71" i="40" s="1"/>
  <c r="AF71" i="40" a="1"/>
  <c r="AF71" i="40" s="1"/>
  <c r="AV71" i="40" s="1"/>
  <c r="AE71" i="40" a="1"/>
  <c r="AE71" i="40" s="1"/>
  <c r="AC71" i="40" a="1"/>
  <c r="AC71" i="40" s="1"/>
  <c r="AB71" i="40" a="1"/>
  <c r="AB71" i="40" s="1"/>
  <c r="AR71" i="40" s="1"/>
  <c r="Y71" i="40"/>
  <c r="AO70" i="40" a="1"/>
  <c r="AO70" i="40" s="1"/>
  <c r="BE70" i="40" s="1"/>
  <c r="AN70" i="40" a="1"/>
  <c r="AN70" i="40" s="1"/>
  <c r="BD70" i="40" s="1"/>
  <c r="AM70" i="40" a="1"/>
  <c r="AM70" i="40" s="1"/>
  <c r="BC70" i="40" s="1"/>
  <c r="AL70" i="40" a="1"/>
  <c r="AL70" i="40" s="1"/>
  <c r="BB70" i="40" s="1"/>
  <c r="AK70" i="40" a="1"/>
  <c r="AK70" i="40" s="1"/>
  <c r="BA70" i="40" s="1"/>
  <c r="AJ70" i="40" a="1"/>
  <c r="AJ70" i="40" s="1"/>
  <c r="AI70" i="40" a="1"/>
  <c r="AI70" i="40" s="1"/>
  <c r="AY70" i="40" s="1"/>
  <c r="AH70" i="40" a="1"/>
  <c r="AH70" i="40" s="1"/>
  <c r="AX70" i="40" s="1"/>
  <c r="AG70" i="40" a="1"/>
  <c r="AG70" i="40" s="1"/>
  <c r="AW70" i="40" s="1"/>
  <c r="AF70" i="40" a="1"/>
  <c r="AF70" i="40" s="1"/>
  <c r="AV70" i="40" s="1"/>
  <c r="AE70" i="40" a="1"/>
  <c r="AE70" i="40" s="1"/>
  <c r="AU70" i="40" s="1"/>
  <c r="AC70" i="40" a="1"/>
  <c r="AC70" i="40" s="1"/>
  <c r="AS70" i="40" s="1"/>
  <c r="AB70" i="40" a="1"/>
  <c r="AB70" i="40" s="1"/>
  <c r="Y70" i="40"/>
  <c r="AO69" i="40" a="1"/>
  <c r="AO69" i="40" s="1"/>
  <c r="BE69" i="40" s="1"/>
  <c r="AN69" i="40" a="1"/>
  <c r="AN69" i="40" s="1"/>
  <c r="BD69" i="40" s="1"/>
  <c r="AM69" i="40" a="1"/>
  <c r="AM69" i="40" s="1"/>
  <c r="BC69" i="40" s="1"/>
  <c r="AL69" i="40" a="1"/>
  <c r="AL69" i="40" s="1"/>
  <c r="BB69" i="40" s="1"/>
  <c r="AK69" i="40" a="1"/>
  <c r="AK69" i="40" s="1"/>
  <c r="BA69" i="40" s="1"/>
  <c r="AJ69" i="40" a="1"/>
  <c r="AJ69" i="40" s="1"/>
  <c r="AZ69" i="40" s="1"/>
  <c r="AI69" i="40" a="1"/>
  <c r="AI69" i="40" s="1"/>
  <c r="AY69" i="40" s="1"/>
  <c r="AH69" i="40" a="1"/>
  <c r="AH69" i="40" s="1"/>
  <c r="AG69" i="40" a="1"/>
  <c r="AG69" i="40" s="1"/>
  <c r="AW69" i="40" s="1"/>
  <c r="AF69" i="40" a="1"/>
  <c r="AF69" i="40" s="1"/>
  <c r="AV69" i="40" s="1"/>
  <c r="AE69" i="40" a="1"/>
  <c r="AE69" i="40" s="1"/>
  <c r="AU69" i="40" s="1"/>
  <c r="AC69" i="40" a="1"/>
  <c r="AC69" i="40" s="1"/>
  <c r="AS69" i="40" s="1"/>
  <c r="AB69" i="40" a="1"/>
  <c r="AB69" i="40" s="1"/>
  <c r="AR69" i="40" s="1"/>
  <c r="Y69" i="40"/>
  <c r="AO68" i="40" a="1"/>
  <c r="AO68" i="40" s="1"/>
  <c r="BE68" i="40" s="1"/>
  <c r="AN68" i="40" a="1"/>
  <c r="AN68" i="40" s="1"/>
  <c r="BD68" i="40" s="1"/>
  <c r="AM68" i="40" a="1"/>
  <c r="AM68" i="40" s="1"/>
  <c r="BC68" i="40" s="1"/>
  <c r="AL68" i="40" a="1"/>
  <c r="AL68" i="40" s="1"/>
  <c r="BB68" i="40" s="1"/>
  <c r="AK68" i="40" a="1"/>
  <c r="AK68" i="40" s="1"/>
  <c r="BA68" i="40" s="1"/>
  <c r="AJ68" i="40" a="1"/>
  <c r="AJ68" i="40" s="1"/>
  <c r="AZ68" i="40" s="1"/>
  <c r="AI68" i="40" a="1"/>
  <c r="AI68" i="40" s="1"/>
  <c r="AY68" i="40" s="1"/>
  <c r="AH68" i="40" a="1"/>
  <c r="AH68" i="40" s="1"/>
  <c r="AX68" i="40" s="1"/>
  <c r="AG68" i="40" a="1"/>
  <c r="AG68" i="40" s="1"/>
  <c r="AF68" i="40" a="1"/>
  <c r="AF68" i="40" s="1"/>
  <c r="AV68" i="40" s="1"/>
  <c r="AE68" i="40" a="1"/>
  <c r="AE68" i="40" s="1"/>
  <c r="AU68" i="40" s="1"/>
  <c r="AC68" i="40" a="1"/>
  <c r="AC68" i="40" s="1"/>
  <c r="AS68" i="40" s="1"/>
  <c r="AB68" i="40" a="1"/>
  <c r="AB68" i="40" s="1"/>
  <c r="Y68" i="40"/>
  <c r="AO67" i="40" a="1"/>
  <c r="AO67" i="40" s="1"/>
  <c r="BE67" i="40" s="1"/>
  <c r="AN67" i="40" a="1"/>
  <c r="AN67" i="40" s="1"/>
  <c r="BD67" i="40" s="1"/>
  <c r="AM67" i="40" a="1"/>
  <c r="AM67" i="40" s="1"/>
  <c r="BC67" i="40" s="1"/>
  <c r="AL67" i="40" a="1"/>
  <c r="AL67" i="40" s="1"/>
  <c r="BB67" i="40" s="1"/>
  <c r="AK67" i="40" a="1"/>
  <c r="AK67" i="40" s="1"/>
  <c r="BA67" i="40" s="1"/>
  <c r="AJ67" i="40" a="1"/>
  <c r="AJ67" i="40" s="1"/>
  <c r="AZ67" i="40" s="1"/>
  <c r="AI67" i="40" a="1"/>
  <c r="AI67" i="40" s="1"/>
  <c r="AY67" i="40" s="1"/>
  <c r="AH67" i="40" a="1"/>
  <c r="AH67" i="40" s="1"/>
  <c r="AX67" i="40" s="1"/>
  <c r="AG67" i="40" a="1"/>
  <c r="AG67" i="40" s="1"/>
  <c r="AW67" i="40" s="1"/>
  <c r="AF67" i="40" a="1"/>
  <c r="AF67" i="40" s="1"/>
  <c r="AV67" i="40" s="1"/>
  <c r="AE67" i="40" a="1"/>
  <c r="AE67" i="40" s="1"/>
  <c r="AU67" i="40" s="1"/>
  <c r="AC67" i="40" a="1"/>
  <c r="AC67" i="40" s="1"/>
  <c r="AS67" i="40" s="1"/>
  <c r="AB67" i="40" a="1"/>
  <c r="AB67" i="40" s="1"/>
  <c r="AR67" i="40" s="1"/>
  <c r="Y67" i="40"/>
  <c r="AO66" i="40" a="1"/>
  <c r="AO66" i="40" s="1"/>
  <c r="BE66" i="40" s="1"/>
  <c r="AN66" i="40" a="1"/>
  <c r="AN66" i="40" s="1"/>
  <c r="BD66" i="40" s="1"/>
  <c r="AM66" i="40" a="1"/>
  <c r="AM66" i="40" s="1"/>
  <c r="BC66" i="40" s="1"/>
  <c r="AL66" i="40" a="1"/>
  <c r="AL66" i="40" s="1"/>
  <c r="BB66" i="40" s="1"/>
  <c r="AK66" i="40" a="1"/>
  <c r="AK66" i="40" s="1"/>
  <c r="BA66" i="40" s="1"/>
  <c r="AJ66" i="40" a="1"/>
  <c r="AJ66" i="40" s="1"/>
  <c r="AZ66" i="40" s="1"/>
  <c r="AI66" i="40" a="1"/>
  <c r="AI66" i="40" s="1"/>
  <c r="AY66" i="40" s="1"/>
  <c r="AH66" i="40" a="1"/>
  <c r="AH66" i="40" s="1"/>
  <c r="AX66" i="40" s="1"/>
  <c r="AG66" i="40" a="1"/>
  <c r="AG66" i="40" s="1"/>
  <c r="AW66" i="40" s="1"/>
  <c r="AF66" i="40" a="1"/>
  <c r="AF66" i="40" s="1"/>
  <c r="AV66" i="40" s="1"/>
  <c r="AE66" i="40" a="1"/>
  <c r="AE66" i="40" s="1"/>
  <c r="AU66" i="40" s="1"/>
  <c r="AC66" i="40" a="1"/>
  <c r="AC66" i="40" s="1"/>
  <c r="AS66" i="40" s="1"/>
  <c r="AB66" i="40" a="1"/>
  <c r="AB66" i="40" s="1"/>
  <c r="Y66" i="40"/>
  <c r="AO65" i="40" a="1"/>
  <c r="AO65" i="40" s="1"/>
  <c r="BE65" i="40" s="1"/>
  <c r="AN65" i="40" a="1"/>
  <c r="AN65" i="40" s="1"/>
  <c r="BD65" i="40" s="1"/>
  <c r="AM65" i="40" a="1"/>
  <c r="AM65" i="40" s="1"/>
  <c r="BC65" i="40" s="1"/>
  <c r="AL65" i="40" a="1"/>
  <c r="AL65" i="40" s="1"/>
  <c r="BB65" i="40" s="1"/>
  <c r="AK65" i="40" a="1"/>
  <c r="AK65" i="40" s="1"/>
  <c r="BA65" i="40" s="1"/>
  <c r="AJ65" i="40" a="1"/>
  <c r="AJ65" i="40" s="1"/>
  <c r="AZ65" i="40" s="1"/>
  <c r="AI65" i="40" a="1"/>
  <c r="AI65" i="40" s="1"/>
  <c r="AY65" i="40" s="1"/>
  <c r="AH65" i="40" a="1"/>
  <c r="AH65" i="40" s="1"/>
  <c r="AX65" i="40" s="1"/>
  <c r="AG65" i="40" a="1"/>
  <c r="AG65" i="40" s="1"/>
  <c r="AW65" i="40" s="1"/>
  <c r="AF65" i="40" a="1"/>
  <c r="AF65" i="40" s="1"/>
  <c r="AV65" i="40" s="1"/>
  <c r="AE65" i="40" a="1"/>
  <c r="AE65" i="40" s="1"/>
  <c r="AU65" i="40" s="1"/>
  <c r="AC65" i="40" a="1"/>
  <c r="AC65" i="40" s="1"/>
  <c r="AS65" i="40" s="1"/>
  <c r="AB65" i="40" a="1"/>
  <c r="AB65" i="40" s="1"/>
  <c r="AR65" i="40" s="1"/>
  <c r="Y65" i="40"/>
  <c r="AO64" i="40" a="1"/>
  <c r="AO64" i="40" s="1"/>
  <c r="BE64" i="40" s="1"/>
  <c r="AN64" i="40" a="1"/>
  <c r="AN64" i="40" s="1"/>
  <c r="BD64" i="40" s="1"/>
  <c r="AM64" i="40" a="1"/>
  <c r="AM64" i="40" s="1"/>
  <c r="BC64" i="40" s="1"/>
  <c r="AL64" i="40" a="1"/>
  <c r="AL64" i="40" s="1"/>
  <c r="BB64" i="40" s="1"/>
  <c r="AK64" i="40" a="1"/>
  <c r="AK64" i="40" s="1"/>
  <c r="BA64" i="40" s="1"/>
  <c r="AJ64" i="40" a="1"/>
  <c r="AJ64" i="40" s="1"/>
  <c r="AZ64" i="40" s="1"/>
  <c r="AI64" i="40" a="1"/>
  <c r="AI64" i="40" s="1"/>
  <c r="AY64" i="40" s="1"/>
  <c r="AH64" i="40" a="1"/>
  <c r="AH64" i="40" s="1"/>
  <c r="AX64" i="40" s="1"/>
  <c r="AG64" i="40" a="1"/>
  <c r="AG64" i="40" s="1"/>
  <c r="AW64" i="40" s="1"/>
  <c r="AF64" i="40" a="1"/>
  <c r="AF64" i="40" s="1"/>
  <c r="AV64" i="40" s="1"/>
  <c r="AE64" i="40" a="1"/>
  <c r="AE64" i="40" s="1"/>
  <c r="AC64" i="40" a="1"/>
  <c r="AC64" i="40" s="1"/>
  <c r="AS64" i="40" s="1"/>
  <c r="AB64" i="40" a="1"/>
  <c r="AB64" i="40" s="1"/>
  <c r="Y64" i="40"/>
  <c r="AO63" i="40" a="1"/>
  <c r="AO63" i="40" s="1"/>
  <c r="BE63" i="40" s="1"/>
  <c r="AN63" i="40" a="1"/>
  <c r="AN63" i="40" s="1"/>
  <c r="BD63" i="40" s="1"/>
  <c r="AM63" i="40" a="1"/>
  <c r="AM63" i="40" s="1"/>
  <c r="BC63" i="40" s="1"/>
  <c r="AL63" i="40" a="1"/>
  <c r="AL63" i="40" s="1"/>
  <c r="BB63" i="40" s="1"/>
  <c r="AK63" i="40" a="1"/>
  <c r="AK63" i="40" s="1"/>
  <c r="BA63" i="40" s="1"/>
  <c r="AJ63" i="40" a="1"/>
  <c r="AJ63" i="40" s="1"/>
  <c r="AZ63" i="40" s="1"/>
  <c r="AI63" i="40" a="1"/>
  <c r="AI63" i="40" s="1"/>
  <c r="AY63" i="40" s="1"/>
  <c r="AH63" i="40" a="1"/>
  <c r="AH63" i="40" s="1"/>
  <c r="AX63" i="40" s="1"/>
  <c r="AG63" i="40" a="1"/>
  <c r="AG63" i="40" s="1"/>
  <c r="AW63" i="40" s="1"/>
  <c r="AF63" i="40" a="1"/>
  <c r="AF63" i="40" s="1"/>
  <c r="AV63" i="40" s="1"/>
  <c r="AE63" i="40" a="1"/>
  <c r="AE63" i="40" s="1"/>
  <c r="AU63" i="40" s="1"/>
  <c r="AC63" i="40" a="1"/>
  <c r="AC63" i="40" s="1"/>
  <c r="AS63" i="40" s="1"/>
  <c r="AB63" i="40" a="1"/>
  <c r="AB63" i="40" s="1"/>
  <c r="AR63" i="40" s="1"/>
  <c r="Y63" i="40"/>
  <c r="AO62" i="40" a="1"/>
  <c r="AO62" i="40" s="1"/>
  <c r="BE62" i="40" s="1"/>
  <c r="AN62" i="40" a="1"/>
  <c r="AN62" i="40" s="1"/>
  <c r="BD62" i="40" s="1"/>
  <c r="AM62" i="40" a="1"/>
  <c r="AM62" i="40" s="1"/>
  <c r="BC62" i="40" s="1"/>
  <c r="AL62" i="40" a="1"/>
  <c r="AL62" i="40" s="1"/>
  <c r="BB62" i="40" s="1"/>
  <c r="AK62" i="40" a="1"/>
  <c r="AK62" i="40" s="1"/>
  <c r="BA62" i="40" s="1"/>
  <c r="AJ62" i="40" a="1"/>
  <c r="AJ62" i="40" s="1"/>
  <c r="AZ62" i="40" s="1"/>
  <c r="AI62" i="40" a="1"/>
  <c r="AI62" i="40" s="1"/>
  <c r="AY62" i="40" s="1"/>
  <c r="AH62" i="40" a="1"/>
  <c r="AH62" i="40" s="1"/>
  <c r="AX62" i="40" s="1"/>
  <c r="AG62" i="40" a="1"/>
  <c r="AG62" i="40" s="1"/>
  <c r="AW62" i="40" s="1"/>
  <c r="AF62" i="40" a="1"/>
  <c r="AF62" i="40" s="1"/>
  <c r="AV62" i="40" s="1"/>
  <c r="AE62" i="40" a="1"/>
  <c r="AE62" i="40" s="1"/>
  <c r="AC62" i="40" a="1"/>
  <c r="AC62" i="40" s="1"/>
  <c r="AS62" i="40" s="1"/>
  <c r="AB62" i="40" a="1"/>
  <c r="AB62" i="40" s="1"/>
  <c r="Y62" i="40"/>
  <c r="AO61" i="40" a="1"/>
  <c r="AO61" i="40" s="1"/>
  <c r="BE61" i="40" s="1"/>
  <c r="AN61" i="40" a="1"/>
  <c r="AN61" i="40" s="1"/>
  <c r="BD61" i="40" s="1"/>
  <c r="AM61" i="40" a="1"/>
  <c r="AM61" i="40" s="1"/>
  <c r="BC61" i="40" s="1"/>
  <c r="AL61" i="40" a="1"/>
  <c r="AL61" i="40" s="1"/>
  <c r="BB61" i="40" s="1"/>
  <c r="AK61" i="40" a="1"/>
  <c r="AK61" i="40" s="1"/>
  <c r="BA61" i="40" s="1"/>
  <c r="AJ61" i="40" a="1"/>
  <c r="AJ61" i="40" s="1"/>
  <c r="AZ61" i="40" s="1"/>
  <c r="AI61" i="40" a="1"/>
  <c r="AI61" i="40" s="1"/>
  <c r="AY61" i="40" s="1"/>
  <c r="AH61" i="40" a="1"/>
  <c r="AH61" i="40" s="1"/>
  <c r="AX61" i="40" s="1"/>
  <c r="AG61" i="40" a="1"/>
  <c r="AG61" i="40" s="1"/>
  <c r="AW61" i="40" s="1"/>
  <c r="AF61" i="40" a="1"/>
  <c r="AF61" i="40" s="1"/>
  <c r="AV61" i="40" s="1"/>
  <c r="AE61" i="40" a="1"/>
  <c r="AE61" i="40" s="1"/>
  <c r="AU61" i="40" s="1"/>
  <c r="AC61" i="40" a="1"/>
  <c r="AC61" i="40" s="1"/>
  <c r="AS61" i="40" s="1"/>
  <c r="AB61" i="40" a="1"/>
  <c r="AB61" i="40" s="1"/>
  <c r="Y61" i="40"/>
  <c r="AO60" i="40" a="1"/>
  <c r="AO60" i="40" s="1"/>
  <c r="BE60" i="40" s="1"/>
  <c r="AN60" i="40" a="1"/>
  <c r="AN60" i="40" s="1"/>
  <c r="BD60" i="40" s="1"/>
  <c r="AM60" i="40" a="1"/>
  <c r="AM60" i="40" s="1"/>
  <c r="BC60" i="40" s="1"/>
  <c r="AL60" i="40" a="1"/>
  <c r="AL60" i="40" s="1"/>
  <c r="BB60" i="40" s="1"/>
  <c r="AK60" i="40" a="1"/>
  <c r="AK60" i="40" s="1"/>
  <c r="BA60" i="40" s="1"/>
  <c r="AJ60" i="40" a="1"/>
  <c r="AJ60" i="40" s="1"/>
  <c r="AZ60" i="40" s="1"/>
  <c r="AI60" i="40" a="1"/>
  <c r="AI60" i="40" s="1"/>
  <c r="AY60" i="40" s="1"/>
  <c r="AH60" i="40" a="1"/>
  <c r="AH60" i="40" s="1"/>
  <c r="AX60" i="40" s="1"/>
  <c r="AG60" i="40" a="1"/>
  <c r="AG60" i="40" s="1"/>
  <c r="AW60" i="40" s="1"/>
  <c r="AF60" i="40" a="1"/>
  <c r="AF60" i="40" s="1"/>
  <c r="AV60" i="40" s="1"/>
  <c r="AE60" i="40" a="1"/>
  <c r="AE60" i="40" s="1"/>
  <c r="AC60" i="40" a="1"/>
  <c r="AC60" i="40" s="1"/>
  <c r="AS60" i="40" s="1"/>
  <c r="AB60" i="40" a="1"/>
  <c r="AB60" i="40" s="1"/>
  <c r="AR60" i="40" s="1"/>
  <c r="Y60" i="40"/>
  <c r="AO59" i="40" a="1"/>
  <c r="AO59" i="40" s="1"/>
  <c r="BE59" i="40" s="1"/>
  <c r="AN59" i="40" a="1"/>
  <c r="AN59" i="40" s="1"/>
  <c r="BD59" i="40" s="1"/>
  <c r="AM59" i="40" a="1"/>
  <c r="AM59" i="40" s="1"/>
  <c r="BC59" i="40" s="1"/>
  <c r="AL59" i="40" a="1"/>
  <c r="AL59" i="40" s="1"/>
  <c r="BB59" i="40" s="1"/>
  <c r="AK59" i="40" a="1"/>
  <c r="AK59" i="40" s="1"/>
  <c r="BA59" i="40" s="1"/>
  <c r="AJ59" i="40" a="1"/>
  <c r="AJ59" i="40" s="1"/>
  <c r="AZ59" i="40" s="1"/>
  <c r="AI59" i="40" a="1"/>
  <c r="AI59" i="40" s="1"/>
  <c r="AY59" i="40" s="1"/>
  <c r="AH59" i="40" a="1"/>
  <c r="AH59" i="40" s="1"/>
  <c r="AX59" i="40" s="1"/>
  <c r="AG59" i="40" a="1"/>
  <c r="AG59" i="40" s="1"/>
  <c r="AW59" i="40" s="1"/>
  <c r="AF59" i="40" a="1"/>
  <c r="AF59" i="40" s="1"/>
  <c r="AV59" i="40" s="1"/>
  <c r="AE59" i="40" a="1"/>
  <c r="AE59" i="40" s="1"/>
  <c r="AC59" i="40" a="1"/>
  <c r="AC59" i="40" s="1"/>
  <c r="AS59" i="40" s="1"/>
  <c r="AB59" i="40" a="1"/>
  <c r="AB59" i="40" s="1"/>
  <c r="Y59" i="40"/>
  <c r="AO58" i="40" a="1"/>
  <c r="AO58" i="40" s="1"/>
  <c r="BE58" i="40" s="1"/>
  <c r="AN58" i="40" a="1"/>
  <c r="AN58" i="40" s="1"/>
  <c r="BD58" i="40" s="1"/>
  <c r="AM58" i="40" a="1"/>
  <c r="AM58" i="40" s="1"/>
  <c r="BC58" i="40" s="1"/>
  <c r="AL58" i="40" a="1"/>
  <c r="AL58" i="40" s="1"/>
  <c r="BB58" i="40" s="1"/>
  <c r="AK58" i="40" a="1"/>
  <c r="AK58" i="40" s="1"/>
  <c r="BA58" i="40" s="1"/>
  <c r="AJ58" i="40" a="1"/>
  <c r="AJ58" i="40" s="1"/>
  <c r="AZ58" i="40" s="1"/>
  <c r="AI58" i="40" a="1"/>
  <c r="AI58" i="40" s="1"/>
  <c r="AY58" i="40" s="1"/>
  <c r="AH58" i="40" a="1"/>
  <c r="AH58" i="40" s="1"/>
  <c r="AG58" i="40" a="1"/>
  <c r="AG58" i="40" s="1"/>
  <c r="AW58" i="40" s="1"/>
  <c r="AF58" i="40" a="1"/>
  <c r="AF58" i="40" s="1"/>
  <c r="AV58" i="40" s="1"/>
  <c r="AE58" i="40" a="1"/>
  <c r="AE58" i="40" s="1"/>
  <c r="AC58" i="40" a="1"/>
  <c r="AC58" i="40" s="1"/>
  <c r="AS58" i="40" s="1"/>
  <c r="AB58" i="40" a="1"/>
  <c r="AB58" i="40" s="1"/>
  <c r="AR58" i="40" s="1"/>
  <c r="Y58" i="40"/>
  <c r="AO57" i="40" a="1"/>
  <c r="AO57" i="40" s="1"/>
  <c r="AN57" i="40" a="1"/>
  <c r="AN57" i="40" s="1"/>
  <c r="AM57" i="40" a="1"/>
  <c r="AM57" i="40" s="1"/>
  <c r="AL57" i="40" a="1"/>
  <c r="AL57" i="40" s="1"/>
  <c r="BB57" i="40" s="1"/>
  <c r="AK57" i="40" a="1"/>
  <c r="AK57" i="40" s="1"/>
  <c r="BA57" i="40" s="1"/>
  <c r="AJ57" i="40" a="1"/>
  <c r="AJ57" i="40" s="1"/>
  <c r="AZ57" i="40" s="1"/>
  <c r="AI57" i="40" a="1"/>
  <c r="AI57" i="40" s="1"/>
  <c r="AY57" i="40" s="1"/>
  <c r="AH57" i="40" a="1"/>
  <c r="AH57" i="40" s="1"/>
  <c r="AX57" i="40" s="1"/>
  <c r="AG57" i="40" a="1"/>
  <c r="AG57" i="40" s="1"/>
  <c r="AF57" i="40" a="1"/>
  <c r="AF57" i="40" s="1"/>
  <c r="AE57" i="40" a="1"/>
  <c r="AE57" i="40" s="1"/>
  <c r="AU57" i="40" s="1"/>
  <c r="AC57" i="40" a="1"/>
  <c r="AC57" i="40" s="1"/>
  <c r="AB57" i="40" a="1"/>
  <c r="AB57" i="40" s="1"/>
  <c r="Y57" i="40"/>
  <c r="AO55" i="40" a="1"/>
  <c r="AO55" i="40" s="1"/>
  <c r="BE55" i="40" s="1"/>
  <c r="AN55" i="40" a="1"/>
  <c r="AN55" i="40" s="1"/>
  <c r="BD55" i="40" s="1"/>
  <c r="AM55" i="40" a="1"/>
  <c r="AM55" i="40" s="1"/>
  <c r="BC55" i="40" s="1"/>
  <c r="AL55" i="40" a="1"/>
  <c r="AL55" i="40" s="1"/>
  <c r="BB55" i="40" s="1"/>
  <c r="AK55" i="40" a="1"/>
  <c r="AK55" i="40" s="1"/>
  <c r="BA55" i="40" s="1"/>
  <c r="AJ55" i="40" a="1"/>
  <c r="AJ55" i="40" s="1"/>
  <c r="AZ55" i="40" s="1"/>
  <c r="AI55" i="40" a="1"/>
  <c r="AI55" i="40" s="1"/>
  <c r="AY55" i="40" s="1"/>
  <c r="AH55" i="40" a="1"/>
  <c r="AH55" i="40" s="1"/>
  <c r="AX55" i="40" s="1"/>
  <c r="AG55" i="40" a="1"/>
  <c r="AG55" i="40" s="1"/>
  <c r="AW55" i="40" s="1"/>
  <c r="AF55" i="40" a="1"/>
  <c r="AF55" i="40" s="1"/>
  <c r="AV55" i="40" s="1"/>
  <c r="AE55" i="40" a="1"/>
  <c r="AE55" i="40" s="1"/>
  <c r="AU55" i="40" s="1"/>
  <c r="AC55" i="40" a="1"/>
  <c r="AC55" i="40" s="1"/>
  <c r="AS55" i="40" s="1"/>
  <c r="AB55" i="40" a="1"/>
  <c r="AB55" i="40" s="1"/>
  <c r="Y55" i="40"/>
  <c r="AO54" i="40" a="1"/>
  <c r="AO54" i="40" s="1"/>
  <c r="BE54" i="40" s="1"/>
  <c r="AN54" i="40" a="1"/>
  <c r="AN54" i="40" s="1"/>
  <c r="BD54" i="40" s="1"/>
  <c r="AM54" i="40" a="1"/>
  <c r="AM54" i="40" s="1"/>
  <c r="BC54" i="40" s="1"/>
  <c r="AL54" i="40" a="1"/>
  <c r="AL54" i="40" s="1"/>
  <c r="BB54" i="40" s="1"/>
  <c r="AK54" i="40" a="1"/>
  <c r="AK54" i="40" s="1"/>
  <c r="BA54" i="40" s="1"/>
  <c r="AJ54" i="40" a="1"/>
  <c r="AJ54" i="40" s="1"/>
  <c r="AZ54" i="40" s="1"/>
  <c r="AI54" i="40" a="1"/>
  <c r="AI54" i="40" s="1"/>
  <c r="AY54" i="40" s="1"/>
  <c r="AH54" i="40" a="1"/>
  <c r="AH54" i="40" s="1"/>
  <c r="AX54" i="40" s="1"/>
  <c r="AG54" i="40" a="1"/>
  <c r="AG54" i="40" s="1"/>
  <c r="AW54" i="40" s="1"/>
  <c r="AF54" i="40" a="1"/>
  <c r="AF54" i="40" s="1"/>
  <c r="AV54" i="40" s="1"/>
  <c r="AE54" i="40" a="1"/>
  <c r="AE54" i="40" s="1"/>
  <c r="AU54" i="40" s="1"/>
  <c r="AC54" i="40" a="1"/>
  <c r="AC54" i="40" s="1"/>
  <c r="AS54" i="40" s="1"/>
  <c r="AB54" i="40" a="1"/>
  <c r="AB54" i="40" s="1"/>
  <c r="AR54" i="40" s="1"/>
  <c r="Y54" i="40"/>
  <c r="AO52" i="40" a="1"/>
  <c r="AO52" i="40" s="1"/>
  <c r="BE52" i="40" s="1"/>
  <c r="AN52" i="40" a="1"/>
  <c r="AN52" i="40" s="1"/>
  <c r="BD52" i="40" s="1"/>
  <c r="AM52" i="40" a="1"/>
  <c r="AM52" i="40" s="1"/>
  <c r="BC52" i="40" s="1"/>
  <c r="AL52" i="40" a="1"/>
  <c r="AL52" i="40" s="1"/>
  <c r="BB52" i="40" s="1"/>
  <c r="AK52" i="40" a="1"/>
  <c r="AK52" i="40" s="1"/>
  <c r="BA52" i="40" s="1"/>
  <c r="AJ52" i="40" a="1"/>
  <c r="AJ52" i="40" s="1"/>
  <c r="AZ52" i="40" s="1"/>
  <c r="AI52" i="40" a="1"/>
  <c r="AI52" i="40" s="1"/>
  <c r="AY52" i="40" s="1"/>
  <c r="AH52" i="40" a="1"/>
  <c r="AH52" i="40" s="1"/>
  <c r="AX52" i="40" s="1"/>
  <c r="AG52" i="40" a="1"/>
  <c r="AG52" i="40" s="1"/>
  <c r="AF52" i="40" a="1"/>
  <c r="AF52" i="40" s="1"/>
  <c r="AV52" i="40" s="1"/>
  <c r="AE52" i="40" a="1"/>
  <c r="AE52" i="40" s="1"/>
  <c r="AU52" i="40" s="1"/>
  <c r="AC52" i="40" a="1"/>
  <c r="AC52" i="40" s="1"/>
  <c r="AS52" i="40" s="1"/>
  <c r="AB52" i="40" a="1"/>
  <c r="AB52" i="40" s="1"/>
  <c r="Y52" i="40"/>
  <c r="AO51" i="40" a="1"/>
  <c r="AO51" i="40" s="1"/>
  <c r="BE51" i="40" s="1"/>
  <c r="AN51" i="40" a="1"/>
  <c r="AN51" i="40" s="1"/>
  <c r="BD51" i="40" s="1"/>
  <c r="AM51" i="40" a="1"/>
  <c r="AM51" i="40" s="1"/>
  <c r="BC51" i="40" s="1"/>
  <c r="AL51" i="40" a="1"/>
  <c r="AL51" i="40" s="1"/>
  <c r="BB51" i="40" s="1"/>
  <c r="AK51" i="40" a="1"/>
  <c r="AK51" i="40" s="1"/>
  <c r="BA51" i="40" s="1"/>
  <c r="AJ51" i="40" a="1"/>
  <c r="AJ51" i="40" s="1"/>
  <c r="AZ51" i="40" s="1"/>
  <c r="AI51" i="40" a="1"/>
  <c r="AI51" i="40" s="1"/>
  <c r="AY51" i="40" s="1"/>
  <c r="AH51" i="40" a="1"/>
  <c r="AH51" i="40" s="1"/>
  <c r="AX51" i="40" s="1"/>
  <c r="AG51" i="40" a="1"/>
  <c r="AG51" i="40" s="1"/>
  <c r="AW51" i="40" s="1"/>
  <c r="AF51" i="40" a="1"/>
  <c r="AF51" i="40" s="1"/>
  <c r="AV51" i="40" s="1"/>
  <c r="AE51" i="40" a="1"/>
  <c r="AE51" i="40" s="1"/>
  <c r="AC51" i="40" a="1"/>
  <c r="AC51" i="40" s="1"/>
  <c r="AS51" i="40" s="1"/>
  <c r="AB51" i="40" a="1"/>
  <c r="AB51" i="40" s="1"/>
  <c r="AR51" i="40" s="1"/>
  <c r="Y51" i="40"/>
  <c r="AO50" i="40" a="1"/>
  <c r="AO50" i="40" s="1"/>
  <c r="BE50" i="40" s="1"/>
  <c r="AN50" i="40" a="1"/>
  <c r="AN50" i="40" s="1"/>
  <c r="BD50" i="40" s="1"/>
  <c r="AM50" i="40" a="1"/>
  <c r="AM50" i="40" s="1"/>
  <c r="BC50" i="40" s="1"/>
  <c r="AL50" i="40" a="1"/>
  <c r="AL50" i="40" s="1"/>
  <c r="BB50" i="40" s="1"/>
  <c r="AK50" i="40" a="1"/>
  <c r="AK50" i="40" s="1"/>
  <c r="BA50" i="40" s="1"/>
  <c r="AJ50" i="40" a="1"/>
  <c r="AJ50" i="40" s="1"/>
  <c r="AZ50" i="40" s="1"/>
  <c r="AI50" i="40" a="1"/>
  <c r="AI50" i="40" s="1"/>
  <c r="AY50" i="40" s="1"/>
  <c r="AH50" i="40" a="1"/>
  <c r="AH50" i="40" s="1"/>
  <c r="AX50" i="40" s="1"/>
  <c r="AG50" i="40" a="1"/>
  <c r="AG50" i="40" s="1"/>
  <c r="AW50" i="40" s="1"/>
  <c r="AF50" i="40" a="1"/>
  <c r="AF50" i="40" s="1"/>
  <c r="AV50" i="40" s="1"/>
  <c r="AE50" i="40" a="1"/>
  <c r="AE50" i="40" s="1"/>
  <c r="AC50" i="40" a="1"/>
  <c r="AC50" i="40" s="1"/>
  <c r="AB50" i="40" a="1"/>
  <c r="AB50" i="40" s="1"/>
  <c r="AR50" i="40" s="1"/>
  <c r="Y50" i="40"/>
  <c r="AO49" i="40" a="1"/>
  <c r="AO49" i="40" s="1"/>
  <c r="BE49" i="40" s="1"/>
  <c r="AN49" i="40" a="1"/>
  <c r="AN49" i="40" s="1"/>
  <c r="BD49" i="40" s="1"/>
  <c r="AM49" i="40" a="1"/>
  <c r="AM49" i="40" s="1"/>
  <c r="BC49" i="40" s="1"/>
  <c r="AL49" i="40" a="1"/>
  <c r="AL49" i="40" s="1"/>
  <c r="BB49" i="40" s="1"/>
  <c r="AK49" i="40" a="1"/>
  <c r="AK49" i="40" s="1"/>
  <c r="BA49" i="40" s="1"/>
  <c r="AJ49" i="40" a="1"/>
  <c r="AJ49" i="40" s="1"/>
  <c r="AZ49" i="40" s="1"/>
  <c r="AI49" i="40" a="1"/>
  <c r="AI49" i="40" s="1"/>
  <c r="AY49" i="40" s="1"/>
  <c r="AH49" i="40" a="1"/>
  <c r="AH49" i="40" s="1"/>
  <c r="AX49" i="40" s="1"/>
  <c r="AG49" i="40" a="1"/>
  <c r="AG49" i="40" s="1"/>
  <c r="AW49" i="40" s="1"/>
  <c r="AF49" i="40" a="1"/>
  <c r="AF49" i="40" s="1"/>
  <c r="AV49" i="40" s="1"/>
  <c r="AE49" i="40" a="1"/>
  <c r="AE49" i="40" s="1"/>
  <c r="AU49" i="40" s="1"/>
  <c r="AC49" i="40" a="1"/>
  <c r="AC49" i="40" s="1"/>
  <c r="AS49" i="40" s="1"/>
  <c r="AB49" i="40" a="1"/>
  <c r="AB49" i="40" s="1"/>
  <c r="AR49" i="40" s="1"/>
  <c r="Y49" i="40"/>
  <c r="AO48" i="40" a="1"/>
  <c r="AO48" i="40" s="1"/>
  <c r="AN48" i="40" a="1"/>
  <c r="AN48" i="40" s="1"/>
  <c r="AM48" i="40" a="1"/>
  <c r="AM48" i="40" s="1"/>
  <c r="AL48" i="40" a="1"/>
  <c r="AL48" i="40" s="1"/>
  <c r="AK48" i="40" a="1"/>
  <c r="AK48" i="40" s="1"/>
  <c r="BA48" i="40" s="1"/>
  <c r="AJ48" i="40" a="1"/>
  <c r="AJ48" i="40" s="1"/>
  <c r="AZ48" i="40" s="1"/>
  <c r="AI48" i="40" a="1"/>
  <c r="AI48" i="40" s="1"/>
  <c r="AY48" i="40" s="1"/>
  <c r="AH48" i="40" a="1"/>
  <c r="AH48" i="40" s="1"/>
  <c r="AX48" i="40" s="1"/>
  <c r="AG48" i="40" a="1"/>
  <c r="AG48" i="40" s="1"/>
  <c r="AF48" i="40" a="1"/>
  <c r="AF48" i="40" s="1"/>
  <c r="AE48" i="40" a="1"/>
  <c r="AE48" i="40" s="1"/>
  <c r="AC48" i="40" a="1"/>
  <c r="AC48" i="40" s="1"/>
  <c r="AB48" i="40" a="1"/>
  <c r="AB48" i="40" s="1"/>
  <c r="Y48" i="40"/>
  <c r="AO46" i="40" a="1"/>
  <c r="AO46" i="40" s="1"/>
  <c r="BE46" i="40" s="1"/>
  <c r="AN46" i="40" a="1"/>
  <c r="AN46" i="40" s="1"/>
  <c r="BD46" i="40" s="1"/>
  <c r="AM46" i="40" a="1"/>
  <c r="AM46" i="40" s="1"/>
  <c r="BC46" i="40" s="1"/>
  <c r="AL46" i="40" a="1"/>
  <c r="AL46" i="40" s="1"/>
  <c r="BB46" i="40" s="1"/>
  <c r="AK46" i="40" a="1"/>
  <c r="AK46" i="40" s="1"/>
  <c r="BA46" i="40" s="1"/>
  <c r="AJ46" i="40" a="1"/>
  <c r="AJ46" i="40" s="1"/>
  <c r="AZ46" i="40" s="1"/>
  <c r="AI46" i="40" a="1"/>
  <c r="AI46" i="40" s="1"/>
  <c r="AY46" i="40" s="1"/>
  <c r="AH46" i="40" a="1"/>
  <c r="AH46" i="40" s="1"/>
  <c r="AX46" i="40" s="1"/>
  <c r="AG46" i="40" a="1"/>
  <c r="AG46" i="40" s="1"/>
  <c r="AW46" i="40" s="1"/>
  <c r="AF46" i="40" a="1"/>
  <c r="AF46" i="40" s="1"/>
  <c r="AV46" i="40" s="1"/>
  <c r="AE46" i="40" a="1"/>
  <c r="AE46" i="40" s="1"/>
  <c r="AU46" i="40" s="1"/>
  <c r="AC46" i="40" a="1"/>
  <c r="AC46" i="40" s="1"/>
  <c r="AS46" i="40" s="1"/>
  <c r="AB46" i="40" a="1"/>
  <c r="AB46" i="40" s="1"/>
  <c r="Y46" i="40"/>
  <c r="AO45" i="40" a="1"/>
  <c r="AO45" i="40" s="1"/>
  <c r="BE45" i="40" s="1"/>
  <c r="AN45" i="40" a="1"/>
  <c r="AN45" i="40" s="1"/>
  <c r="BD45" i="40" s="1"/>
  <c r="AM45" i="40" a="1"/>
  <c r="AM45" i="40" s="1"/>
  <c r="BC45" i="40" s="1"/>
  <c r="AL45" i="40" a="1"/>
  <c r="AL45" i="40" s="1"/>
  <c r="BB45" i="40" s="1"/>
  <c r="AK45" i="40" a="1"/>
  <c r="AK45" i="40" s="1"/>
  <c r="BA45" i="40" s="1"/>
  <c r="AJ45" i="40" a="1"/>
  <c r="AJ45" i="40" s="1"/>
  <c r="AZ45" i="40" s="1"/>
  <c r="AI45" i="40" a="1"/>
  <c r="AI45" i="40" s="1"/>
  <c r="AY45" i="40" s="1"/>
  <c r="AH45" i="40" a="1"/>
  <c r="AH45" i="40" s="1"/>
  <c r="AX45" i="40" s="1"/>
  <c r="AG45" i="40" a="1"/>
  <c r="AG45" i="40" s="1"/>
  <c r="AW45" i="40" s="1"/>
  <c r="AF45" i="40" a="1"/>
  <c r="AF45" i="40" s="1"/>
  <c r="AV45" i="40" s="1"/>
  <c r="AE45" i="40" a="1"/>
  <c r="AE45" i="40" s="1"/>
  <c r="AU45" i="40" s="1"/>
  <c r="AC45" i="40" a="1"/>
  <c r="AC45" i="40" s="1"/>
  <c r="AS45" i="40" s="1"/>
  <c r="AB45" i="40" a="1"/>
  <c r="AB45" i="40" s="1"/>
  <c r="Y45" i="40"/>
  <c r="AO44" i="40" a="1"/>
  <c r="AO44" i="40" s="1"/>
  <c r="BE44" i="40" s="1"/>
  <c r="AN44" i="40" a="1"/>
  <c r="AN44" i="40" s="1"/>
  <c r="BD44" i="40" s="1"/>
  <c r="AM44" i="40" a="1"/>
  <c r="AM44" i="40" s="1"/>
  <c r="BC44" i="40" s="1"/>
  <c r="AL44" i="40" a="1"/>
  <c r="AL44" i="40" s="1"/>
  <c r="BB44" i="40" s="1"/>
  <c r="AK44" i="40" a="1"/>
  <c r="AK44" i="40" s="1"/>
  <c r="BA44" i="40" s="1"/>
  <c r="AJ44" i="40" a="1"/>
  <c r="AJ44" i="40" s="1"/>
  <c r="AZ44" i="40" s="1"/>
  <c r="AI44" i="40" a="1"/>
  <c r="AI44" i="40" s="1"/>
  <c r="AY44" i="40" s="1"/>
  <c r="AH44" i="40" a="1"/>
  <c r="AH44" i="40" s="1"/>
  <c r="AX44" i="40" s="1"/>
  <c r="AG44" i="40" a="1"/>
  <c r="AG44" i="40" s="1"/>
  <c r="AW44" i="40" s="1"/>
  <c r="AF44" i="40" a="1"/>
  <c r="AF44" i="40" s="1"/>
  <c r="AV44" i="40" s="1"/>
  <c r="AE44" i="40" a="1"/>
  <c r="AE44" i="40" s="1"/>
  <c r="AC44" i="40" a="1"/>
  <c r="AC44" i="40" s="1"/>
  <c r="AS44" i="40" s="1"/>
  <c r="AB44" i="40" a="1"/>
  <c r="AB44" i="40" s="1"/>
  <c r="Y44" i="40"/>
  <c r="AO43" i="40" a="1"/>
  <c r="AO43" i="40" s="1"/>
  <c r="BE43" i="40" s="1"/>
  <c r="AN43" i="40" a="1"/>
  <c r="AN43" i="40" s="1"/>
  <c r="BD43" i="40" s="1"/>
  <c r="AM43" i="40" a="1"/>
  <c r="AM43" i="40" s="1"/>
  <c r="BC43" i="40" s="1"/>
  <c r="AL43" i="40" a="1"/>
  <c r="AL43" i="40" s="1"/>
  <c r="BB43" i="40" s="1"/>
  <c r="AK43" i="40" a="1"/>
  <c r="AK43" i="40" s="1"/>
  <c r="BA43" i="40" s="1"/>
  <c r="AJ43" i="40" a="1"/>
  <c r="AJ43" i="40" s="1"/>
  <c r="AZ43" i="40" s="1"/>
  <c r="AI43" i="40" a="1"/>
  <c r="AI43" i="40" s="1"/>
  <c r="AY43" i="40" s="1"/>
  <c r="AH43" i="40" a="1"/>
  <c r="AH43" i="40" s="1"/>
  <c r="AX43" i="40" s="1"/>
  <c r="AG43" i="40" a="1"/>
  <c r="AG43" i="40" s="1"/>
  <c r="AW43" i="40" s="1"/>
  <c r="AF43" i="40" a="1"/>
  <c r="AF43" i="40" s="1"/>
  <c r="AV43" i="40" s="1"/>
  <c r="AE43" i="40" a="1"/>
  <c r="AE43" i="40" s="1"/>
  <c r="AU43" i="40" s="1"/>
  <c r="AC43" i="40" a="1"/>
  <c r="AC43" i="40" s="1"/>
  <c r="AB43" i="40" a="1"/>
  <c r="AB43" i="40" s="1"/>
  <c r="AR43" i="40" s="1"/>
  <c r="Y43" i="40"/>
  <c r="AO42" i="40" a="1"/>
  <c r="AO42" i="40" s="1"/>
  <c r="AN42" i="40" a="1"/>
  <c r="AN42" i="40" s="1"/>
  <c r="AM42" i="40" a="1"/>
  <c r="AM42" i="40" s="1"/>
  <c r="BC42" i="40" s="1"/>
  <c r="AL42" i="40" a="1"/>
  <c r="AL42" i="40" s="1"/>
  <c r="BB42" i="40" s="1"/>
  <c r="AK42" i="40" a="1"/>
  <c r="AK42" i="40" s="1"/>
  <c r="BA42" i="40" s="1"/>
  <c r="AJ42" i="40" a="1"/>
  <c r="AJ42" i="40" s="1"/>
  <c r="AI42" i="40" a="1"/>
  <c r="AI42" i="40" s="1"/>
  <c r="AH42" i="40" a="1"/>
  <c r="AH42" i="40" s="1"/>
  <c r="AX42" i="40" s="1"/>
  <c r="AG42" i="40" a="1"/>
  <c r="AG42" i="40" s="1"/>
  <c r="AF42" i="40" a="1"/>
  <c r="AF42" i="40" s="1"/>
  <c r="AV42" i="40" s="1"/>
  <c r="AE42" i="40" a="1"/>
  <c r="AE42" i="40" s="1"/>
  <c r="AC42" i="40" a="1"/>
  <c r="AC42" i="40" s="1"/>
  <c r="AS42" i="40" s="1"/>
  <c r="AB42" i="40" a="1"/>
  <c r="AB42" i="40" s="1"/>
  <c r="AR42" i="40" s="1"/>
  <c r="Y42" i="40"/>
  <c r="AO67" i="38" a="1"/>
  <c r="AO67" i="38" s="1"/>
  <c r="BE67" i="38" s="1"/>
  <c r="AN67" i="38" a="1"/>
  <c r="AN67" i="38" s="1"/>
  <c r="BD67" i="38" s="1"/>
  <c r="AM67" i="38" a="1"/>
  <c r="AM67" i="38" s="1"/>
  <c r="BC67" i="38" s="1"/>
  <c r="AL67" i="38" a="1"/>
  <c r="AL67" i="38" s="1"/>
  <c r="BB67" i="38" s="1"/>
  <c r="AK67" i="38" a="1"/>
  <c r="AK67" i="38" s="1"/>
  <c r="BA67" i="38" s="1"/>
  <c r="AJ67" i="38" a="1"/>
  <c r="AJ67" i="38" s="1"/>
  <c r="AZ67" i="38" s="1"/>
  <c r="AI67" i="38" a="1"/>
  <c r="AI67" i="38" s="1"/>
  <c r="AY67" i="38" s="1"/>
  <c r="AH67" i="38" a="1"/>
  <c r="AH67" i="38" s="1"/>
  <c r="AX67" i="38" s="1"/>
  <c r="AG67" i="38" a="1"/>
  <c r="AG67" i="38" s="1"/>
  <c r="AW67" i="38" s="1"/>
  <c r="AF67" i="38" a="1"/>
  <c r="AF67" i="38" s="1"/>
  <c r="AV67" i="38" s="1"/>
  <c r="AE67" i="38" a="1"/>
  <c r="AE67" i="38" s="1"/>
  <c r="AU67" i="38" s="1"/>
  <c r="AC67" i="38" a="1"/>
  <c r="AC67" i="38" s="1"/>
  <c r="AS67" i="38" s="1"/>
  <c r="AB67" i="38" a="1"/>
  <c r="AB67" i="38" s="1"/>
  <c r="Y67" i="38"/>
  <c r="AO66" i="38" a="1"/>
  <c r="AO66" i="38" s="1"/>
  <c r="BE66" i="38" s="1"/>
  <c r="AN66" i="38" a="1"/>
  <c r="AN66" i="38" s="1"/>
  <c r="BD66" i="38" s="1"/>
  <c r="AM66" i="38" a="1"/>
  <c r="AM66" i="38" s="1"/>
  <c r="BC66" i="38" s="1"/>
  <c r="AL66" i="38" a="1"/>
  <c r="AL66" i="38" s="1"/>
  <c r="BB66" i="38" s="1"/>
  <c r="AK66" i="38" a="1"/>
  <c r="AK66" i="38" s="1"/>
  <c r="BA66" i="38" s="1"/>
  <c r="AJ66" i="38" a="1"/>
  <c r="AJ66" i="38" s="1"/>
  <c r="AZ66" i="38" s="1"/>
  <c r="AI66" i="38" a="1"/>
  <c r="AI66" i="38" s="1"/>
  <c r="AY66" i="38" s="1"/>
  <c r="AH66" i="38" a="1"/>
  <c r="AH66" i="38" s="1"/>
  <c r="AX66" i="38" s="1"/>
  <c r="AG66" i="38" a="1"/>
  <c r="AG66" i="38" s="1"/>
  <c r="AW66" i="38" s="1"/>
  <c r="AF66" i="38" a="1"/>
  <c r="AF66" i="38" s="1"/>
  <c r="AV66" i="38" s="1"/>
  <c r="AE66" i="38" a="1"/>
  <c r="AE66" i="38" s="1"/>
  <c r="AC66" i="38" a="1"/>
  <c r="AC66" i="38" s="1"/>
  <c r="AS66" i="38" s="1"/>
  <c r="AB66" i="38" a="1"/>
  <c r="AB66" i="38" s="1"/>
  <c r="Y66" i="38"/>
  <c r="AO65" i="38" a="1"/>
  <c r="AO65" i="38" s="1"/>
  <c r="BE65" i="38" s="1"/>
  <c r="AN65" i="38" a="1"/>
  <c r="AN65" i="38" s="1"/>
  <c r="BD65" i="38" s="1"/>
  <c r="AM65" i="38" a="1"/>
  <c r="AM65" i="38" s="1"/>
  <c r="BC65" i="38" s="1"/>
  <c r="AL65" i="38" a="1"/>
  <c r="AL65" i="38" s="1"/>
  <c r="BB65" i="38" s="1"/>
  <c r="AK65" i="38" a="1"/>
  <c r="AK65" i="38" s="1"/>
  <c r="BA65" i="38" s="1"/>
  <c r="AJ65" i="38" a="1"/>
  <c r="AJ65" i="38" s="1"/>
  <c r="AZ65" i="38" s="1"/>
  <c r="AI65" i="38" a="1"/>
  <c r="AI65" i="38" s="1"/>
  <c r="AY65" i="38" s="1"/>
  <c r="AH65" i="38" a="1"/>
  <c r="AH65" i="38" s="1"/>
  <c r="AX65" i="38" s="1"/>
  <c r="AG65" i="38" a="1"/>
  <c r="AG65" i="38" s="1"/>
  <c r="AW65" i="38" s="1"/>
  <c r="AF65" i="38" a="1"/>
  <c r="AF65" i="38" s="1"/>
  <c r="AV65" i="38" s="1"/>
  <c r="AE65" i="38" a="1"/>
  <c r="AE65" i="38" s="1"/>
  <c r="AC65" i="38" a="1"/>
  <c r="AC65" i="38" s="1"/>
  <c r="AS65" i="38" s="1"/>
  <c r="AB65" i="38" a="1"/>
  <c r="AB65" i="38" s="1"/>
  <c r="Y65" i="38"/>
  <c r="AO64" i="38" a="1"/>
  <c r="AO64" i="38" s="1"/>
  <c r="BE64" i="38" s="1"/>
  <c r="AN64" i="38" a="1"/>
  <c r="AN64" i="38" s="1"/>
  <c r="BD64" i="38" s="1"/>
  <c r="AM64" i="38" a="1"/>
  <c r="AM64" i="38" s="1"/>
  <c r="BC64" i="38" s="1"/>
  <c r="AL64" i="38" a="1"/>
  <c r="AL64" i="38" s="1"/>
  <c r="BB64" i="38" s="1"/>
  <c r="AK64" i="38" a="1"/>
  <c r="AK64" i="38" s="1"/>
  <c r="BA64" i="38" s="1"/>
  <c r="AJ64" i="38" a="1"/>
  <c r="AJ64" i="38" s="1"/>
  <c r="AZ64" i="38" s="1"/>
  <c r="AI64" i="38" a="1"/>
  <c r="AI64" i="38" s="1"/>
  <c r="AY64" i="38" s="1"/>
  <c r="AH64" i="38" a="1"/>
  <c r="AH64" i="38" s="1"/>
  <c r="AX64" i="38" s="1"/>
  <c r="AG64" i="38" a="1"/>
  <c r="AG64" i="38" s="1"/>
  <c r="AW64" i="38" s="1"/>
  <c r="AF64" i="38" a="1"/>
  <c r="AF64" i="38" s="1"/>
  <c r="AE64" i="38" a="1"/>
  <c r="AE64" i="38" s="1"/>
  <c r="AU64" i="38" s="1"/>
  <c r="AC64" i="38" a="1"/>
  <c r="AC64" i="38" s="1"/>
  <c r="AS64" i="38" s="1"/>
  <c r="AB64" i="38" a="1"/>
  <c r="AB64" i="38" s="1"/>
  <c r="Y64" i="38"/>
  <c r="AO63" i="38" a="1"/>
  <c r="AO63" i="38" s="1"/>
  <c r="BE63" i="38" s="1"/>
  <c r="AN63" i="38" a="1"/>
  <c r="AN63" i="38" s="1"/>
  <c r="BD63" i="38" s="1"/>
  <c r="AM63" i="38" a="1"/>
  <c r="AM63" i="38" s="1"/>
  <c r="BC63" i="38" s="1"/>
  <c r="AL63" i="38" a="1"/>
  <c r="AL63" i="38" s="1"/>
  <c r="BB63" i="38" s="1"/>
  <c r="AK63" i="38" a="1"/>
  <c r="AK63" i="38" s="1"/>
  <c r="BA63" i="38" s="1"/>
  <c r="AJ63" i="38" a="1"/>
  <c r="AJ63" i="38" s="1"/>
  <c r="AZ63" i="38" s="1"/>
  <c r="AI63" i="38" a="1"/>
  <c r="AI63" i="38" s="1"/>
  <c r="AY63" i="38" s="1"/>
  <c r="AH63" i="38" a="1"/>
  <c r="AH63" i="38" s="1"/>
  <c r="AX63" i="38" s="1"/>
  <c r="AG63" i="38" a="1"/>
  <c r="AG63" i="38" s="1"/>
  <c r="AW63" i="38" s="1"/>
  <c r="AF63" i="38" a="1"/>
  <c r="AF63" i="38" s="1"/>
  <c r="AV63" i="38" s="1"/>
  <c r="AE63" i="38" a="1"/>
  <c r="AE63" i="38" s="1"/>
  <c r="AC63" i="38" a="1"/>
  <c r="AC63" i="38" s="1"/>
  <c r="AS63" i="38" s="1"/>
  <c r="AB63" i="38" a="1"/>
  <c r="AB63" i="38" s="1"/>
  <c r="AR63" i="38" s="1"/>
  <c r="Y63" i="38"/>
  <c r="AO62" i="38" a="1"/>
  <c r="AO62" i="38" s="1"/>
  <c r="BE62" i="38" s="1"/>
  <c r="AN62" i="38" a="1"/>
  <c r="AN62" i="38" s="1"/>
  <c r="BD62" i="38" s="1"/>
  <c r="AM62" i="38" a="1"/>
  <c r="AM62" i="38" s="1"/>
  <c r="BC62" i="38" s="1"/>
  <c r="AL62" i="38" a="1"/>
  <c r="AL62" i="38" s="1"/>
  <c r="BB62" i="38" s="1"/>
  <c r="AK62" i="38" a="1"/>
  <c r="AK62" i="38" s="1"/>
  <c r="BA62" i="38" s="1"/>
  <c r="AJ62" i="38" a="1"/>
  <c r="AJ62" i="38" s="1"/>
  <c r="AZ62" i="38" s="1"/>
  <c r="AI62" i="38" a="1"/>
  <c r="AI62" i="38" s="1"/>
  <c r="AY62" i="38" s="1"/>
  <c r="AH62" i="38" a="1"/>
  <c r="AH62" i="38" s="1"/>
  <c r="AX62" i="38" s="1"/>
  <c r="AG62" i="38" a="1"/>
  <c r="AG62" i="38" s="1"/>
  <c r="AW62" i="38" s="1"/>
  <c r="AF62" i="38" a="1"/>
  <c r="AF62" i="38" s="1"/>
  <c r="AE62" i="38" a="1"/>
  <c r="AE62" i="38" s="1"/>
  <c r="AU62" i="38" s="1"/>
  <c r="AC62" i="38" a="1"/>
  <c r="AC62" i="38" s="1"/>
  <c r="AS62" i="38" s="1"/>
  <c r="AB62" i="38" a="1"/>
  <c r="AB62" i="38" s="1"/>
  <c r="Y62" i="38"/>
  <c r="AO61" i="38" a="1"/>
  <c r="AO61" i="38" s="1"/>
  <c r="AN61" i="38" a="1"/>
  <c r="AN61" i="38" s="1"/>
  <c r="AM61" i="38" a="1"/>
  <c r="AM61" i="38" s="1"/>
  <c r="AL61" i="38" a="1"/>
  <c r="AL61" i="38" s="1"/>
  <c r="AK61" i="38" a="1"/>
  <c r="AK61" i="38" s="1"/>
  <c r="AJ61" i="38" a="1"/>
  <c r="AJ61" i="38" s="1"/>
  <c r="AI61" i="38" a="1"/>
  <c r="AI61" i="38" s="1"/>
  <c r="AH61" i="38" a="1"/>
  <c r="AH61" i="38" s="1"/>
  <c r="AX61" i="38" s="1"/>
  <c r="AG61" i="38" a="1"/>
  <c r="AG61" i="38" s="1"/>
  <c r="AF61" i="38" a="1"/>
  <c r="AF61" i="38" s="1"/>
  <c r="AV61" i="38" s="1"/>
  <c r="AE61" i="38" a="1"/>
  <c r="AE61" i="38" s="1"/>
  <c r="AC61" i="38" a="1"/>
  <c r="AC61" i="38" s="1"/>
  <c r="AB61" i="38" a="1"/>
  <c r="AB61" i="38" s="1"/>
  <c r="Y61" i="38"/>
  <c r="AO59" i="38" a="1"/>
  <c r="AO59" i="38" s="1"/>
  <c r="BE59" i="38" s="1"/>
  <c r="AN59" i="38" a="1"/>
  <c r="AN59" i="38" s="1"/>
  <c r="BD59" i="38" s="1"/>
  <c r="AM59" i="38" a="1"/>
  <c r="AM59" i="38" s="1"/>
  <c r="BC59" i="38" s="1"/>
  <c r="AL59" i="38" a="1"/>
  <c r="AL59" i="38" s="1"/>
  <c r="BB59" i="38" s="1"/>
  <c r="AK59" i="38" a="1"/>
  <c r="AK59" i="38" s="1"/>
  <c r="BA59" i="38" s="1"/>
  <c r="AJ59" i="38" a="1"/>
  <c r="AJ59" i="38" s="1"/>
  <c r="AZ59" i="38" s="1"/>
  <c r="AI59" i="38" a="1"/>
  <c r="AI59" i="38" s="1"/>
  <c r="AY59" i="38" s="1"/>
  <c r="AH59" i="38" a="1"/>
  <c r="AH59" i="38" s="1"/>
  <c r="AX59" i="38" s="1"/>
  <c r="AG59" i="38" a="1"/>
  <c r="AG59" i="38" s="1"/>
  <c r="AW59" i="38" s="1"/>
  <c r="AF59" i="38" a="1"/>
  <c r="AF59" i="38" s="1"/>
  <c r="AV59" i="38" s="1"/>
  <c r="AE59" i="38" a="1"/>
  <c r="AE59" i="38" s="1"/>
  <c r="AC59" i="38" a="1"/>
  <c r="AC59" i="38" s="1"/>
  <c r="AS59" i="38" s="1"/>
  <c r="AB59" i="38" a="1"/>
  <c r="AB59" i="38" s="1"/>
  <c r="Y59" i="38"/>
  <c r="AO58" i="38" a="1"/>
  <c r="AO58" i="38" s="1"/>
  <c r="BE58" i="38" s="1"/>
  <c r="AN58" i="38" a="1"/>
  <c r="AN58" i="38" s="1"/>
  <c r="BD58" i="38" s="1"/>
  <c r="AM58" i="38" a="1"/>
  <c r="AM58" i="38" s="1"/>
  <c r="BC58" i="38" s="1"/>
  <c r="AL58" i="38" a="1"/>
  <c r="AL58" i="38" s="1"/>
  <c r="BB58" i="38" s="1"/>
  <c r="AK58" i="38" a="1"/>
  <c r="AK58" i="38" s="1"/>
  <c r="BA58" i="38" s="1"/>
  <c r="AJ58" i="38" a="1"/>
  <c r="AJ58" i="38" s="1"/>
  <c r="AZ58" i="38" s="1"/>
  <c r="AI58" i="38" a="1"/>
  <c r="AI58" i="38" s="1"/>
  <c r="AY58" i="38" s="1"/>
  <c r="AH58" i="38" a="1"/>
  <c r="AH58" i="38" s="1"/>
  <c r="AX58" i="38" s="1"/>
  <c r="AG58" i="38" a="1"/>
  <c r="AG58" i="38" s="1"/>
  <c r="AW58" i="38" s="1"/>
  <c r="AF58" i="38" a="1"/>
  <c r="AF58" i="38" s="1"/>
  <c r="AV58" i="38" s="1"/>
  <c r="AE58" i="38" a="1"/>
  <c r="AE58" i="38" s="1"/>
  <c r="AC58" i="38" a="1"/>
  <c r="AC58" i="38" s="1"/>
  <c r="AS58" i="38" s="1"/>
  <c r="AB58" i="38" a="1"/>
  <c r="AB58" i="38" s="1"/>
  <c r="Y58" i="38"/>
  <c r="AO57" i="38" a="1"/>
  <c r="AO57" i="38" s="1"/>
  <c r="BE57" i="38" s="1"/>
  <c r="AN57" i="38" a="1"/>
  <c r="AN57" i="38" s="1"/>
  <c r="BD57" i="38" s="1"/>
  <c r="AM57" i="38" a="1"/>
  <c r="AM57" i="38" s="1"/>
  <c r="BC57" i="38" s="1"/>
  <c r="AL57" i="38" a="1"/>
  <c r="AL57" i="38" s="1"/>
  <c r="BB57" i="38" s="1"/>
  <c r="AK57" i="38" a="1"/>
  <c r="AK57" i="38" s="1"/>
  <c r="BA57" i="38" s="1"/>
  <c r="AJ57" i="38" a="1"/>
  <c r="AJ57" i="38" s="1"/>
  <c r="AZ57" i="38" s="1"/>
  <c r="AI57" i="38" a="1"/>
  <c r="AI57" i="38" s="1"/>
  <c r="AY57" i="38" s="1"/>
  <c r="AH57" i="38" a="1"/>
  <c r="AH57" i="38" s="1"/>
  <c r="AX57" i="38" s="1"/>
  <c r="AG57" i="38" a="1"/>
  <c r="AG57" i="38" s="1"/>
  <c r="AW57" i="38" s="1"/>
  <c r="AF57" i="38" a="1"/>
  <c r="AF57" i="38" s="1"/>
  <c r="AV57" i="38" s="1"/>
  <c r="AE57" i="38" a="1"/>
  <c r="AE57" i="38" s="1"/>
  <c r="AC57" i="38" a="1"/>
  <c r="AC57" i="38" s="1"/>
  <c r="AS57" i="38" s="1"/>
  <c r="AB57" i="38" a="1"/>
  <c r="AB57" i="38" s="1"/>
  <c r="AR57" i="38" s="1"/>
  <c r="Y57" i="38"/>
  <c r="AO56" i="38" a="1"/>
  <c r="AO56" i="38" s="1"/>
  <c r="BE56" i="38" s="1"/>
  <c r="AN56" i="38" a="1"/>
  <c r="AN56" i="38" s="1"/>
  <c r="BD56" i="38" s="1"/>
  <c r="AM56" i="38" a="1"/>
  <c r="AM56" i="38" s="1"/>
  <c r="BC56" i="38" s="1"/>
  <c r="AL56" i="38" a="1"/>
  <c r="AL56" i="38" s="1"/>
  <c r="BB56" i="38" s="1"/>
  <c r="AK56" i="38" a="1"/>
  <c r="AK56" i="38" s="1"/>
  <c r="BA56" i="38" s="1"/>
  <c r="AJ56" i="38" a="1"/>
  <c r="AJ56" i="38" s="1"/>
  <c r="AZ56" i="38" s="1"/>
  <c r="AI56" i="38" a="1"/>
  <c r="AI56" i="38" s="1"/>
  <c r="AY56" i="38" s="1"/>
  <c r="AH56" i="38" a="1"/>
  <c r="AH56" i="38" s="1"/>
  <c r="AX56" i="38" s="1"/>
  <c r="AG56" i="38" a="1"/>
  <c r="AG56" i="38" s="1"/>
  <c r="AW56" i="38" s="1"/>
  <c r="AF56" i="38" a="1"/>
  <c r="AF56" i="38" s="1"/>
  <c r="AV56" i="38" s="1"/>
  <c r="AE56" i="38" a="1"/>
  <c r="AE56" i="38" s="1"/>
  <c r="AU56" i="38" s="1"/>
  <c r="AC56" i="38" a="1"/>
  <c r="AC56" i="38" s="1"/>
  <c r="AB56" i="38" a="1"/>
  <c r="AB56" i="38" s="1"/>
  <c r="AR56" i="38" s="1"/>
  <c r="Y56" i="38"/>
  <c r="AO55" i="38" a="1"/>
  <c r="AO55" i="38" s="1"/>
  <c r="BE55" i="38" s="1"/>
  <c r="AN55" i="38" a="1"/>
  <c r="AN55" i="38" s="1"/>
  <c r="BD55" i="38" s="1"/>
  <c r="AM55" i="38" a="1"/>
  <c r="AM55" i="38" s="1"/>
  <c r="BC55" i="38" s="1"/>
  <c r="AL55" i="38" a="1"/>
  <c r="AL55" i="38" s="1"/>
  <c r="BB55" i="38" s="1"/>
  <c r="AK55" i="38" a="1"/>
  <c r="AK55" i="38" s="1"/>
  <c r="BA55" i="38" s="1"/>
  <c r="AJ55" i="38" a="1"/>
  <c r="AJ55" i="38" s="1"/>
  <c r="AZ55" i="38" s="1"/>
  <c r="AI55" i="38" a="1"/>
  <c r="AI55" i="38" s="1"/>
  <c r="AY55" i="38" s="1"/>
  <c r="AH55" i="38" a="1"/>
  <c r="AH55" i="38" s="1"/>
  <c r="AX55" i="38" s="1"/>
  <c r="AG55" i="38" a="1"/>
  <c r="AG55" i="38" s="1"/>
  <c r="AW55" i="38" s="1"/>
  <c r="AF55" i="38" a="1"/>
  <c r="AF55" i="38" s="1"/>
  <c r="AV55" i="38" s="1"/>
  <c r="AE55" i="38" a="1"/>
  <c r="AE55" i="38" s="1"/>
  <c r="AU55" i="38" s="1"/>
  <c r="AC55" i="38" a="1"/>
  <c r="AC55" i="38" s="1"/>
  <c r="AS55" i="38" s="1"/>
  <c r="AB55" i="38" a="1"/>
  <c r="AB55" i="38" s="1"/>
  <c r="Y55" i="38"/>
  <c r="AO54" i="38" a="1"/>
  <c r="AO54" i="38" s="1"/>
  <c r="AN54" i="38" a="1"/>
  <c r="AN54" i="38" s="1"/>
  <c r="AM54" i="38" a="1"/>
  <c r="AM54" i="38" s="1"/>
  <c r="AL54" i="38" a="1"/>
  <c r="AL54" i="38" s="1"/>
  <c r="AK54" i="38" a="1"/>
  <c r="AK54" i="38" s="1"/>
  <c r="AJ54" i="38" a="1"/>
  <c r="AJ54" i="38" s="1"/>
  <c r="AZ54" i="38" s="1"/>
  <c r="AI54" i="38" a="1"/>
  <c r="AI54" i="38" s="1"/>
  <c r="AY54" i="38" s="1"/>
  <c r="AH54" i="38" a="1"/>
  <c r="AH54" i="38" s="1"/>
  <c r="AX54" i="38" s="1"/>
  <c r="AG54" i="38" a="1"/>
  <c r="AG54" i="38" s="1"/>
  <c r="AF54" i="38" a="1"/>
  <c r="AF54" i="38" s="1"/>
  <c r="AV54" i="38" s="1"/>
  <c r="AE54" i="38" a="1"/>
  <c r="AE54" i="38" s="1"/>
  <c r="AU54" i="38" s="1"/>
  <c r="AC54" i="38" a="1"/>
  <c r="AC54" i="38" s="1"/>
  <c r="AB54" i="38" a="1"/>
  <c r="AB54" i="38" s="1"/>
  <c r="AR54" i="38" s="1"/>
  <c r="Y54" i="38"/>
  <c r="AO52" i="38" a="1"/>
  <c r="AO52" i="38" s="1"/>
  <c r="BE52" i="38" s="1"/>
  <c r="AN52" i="38" a="1"/>
  <c r="AN52" i="38" s="1"/>
  <c r="AM52" i="38" a="1"/>
  <c r="AM52" i="38" s="1"/>
  <c r="AL52" i="38" a="1"/>
  <c r="AL52" i="38" s="1"/>
  <c r="AK52" i="38" a="1"/>
  <c r="AK52" i="38" s="1"/>
  <c r="AJ52" i="38" a="1"/>
  <c r="AJ52" i="38" s="1"/>
  <c r="AZ52" i="38" s="1"/>
  <c r="AI52" i="38" a="1"/>
  <c r="AI52" i="38" s="1"/>
  <c r="AY52" i="38" s="1"/>
  <c r="AH52" i="38" a="1"/>
  <c r="AH52" i="38" s="1"/>
  <c r="AX52" i="38" s="1"/>
  <c r="AG52" i="38" a="1"/>
  <c r="AG52" i="38" s="1"/>
  <c r="AF52" i="38" a="1"/>
  <c r="AF52" i="38" s="1"/>
  <c r="AE52" i="38" a="1"/>
  <c r="AE52" i="38" s="1"/>
  <c r="AC52" i="38" a="1"/>
  <c r="AC52" i="38" s="1"/>
  <c r="AS52" i="38" s="1"/>
  <c r="AB52" i="38" a="1"/>
  <c r="AB52" i="38" s="1"/>
  <c r="AR52" i="38" s="1"/>
  <c r="AO50" i="38" a="1"/>
  <c r="AO50" i="38" s="1"/>
  <c r="BE50" i="38" s="1"/>
  <c r="AN50" i="38" a="1"/>
  <c r="AN50" i="38" s="1"/>
  <c r="BD50" i="38" s="1"/>
  <c r="AM50" i="38" a="1"/>
  <c r="AM50" i="38" s="1"/>
  <c r="BC50" i="38" s="1"/>
  <c r="AL50" i="38" a="1"/>
  <c r="AL50" i="38" s="1"/>
  <c r="BB50" i="38" s="1"/>
  <c r="AK50" i="38" a="1"/>
  <c r="AK50" i="38" s="1"/>
  <c r="BA50" i="38" s="1"/>
  <c r="AJ50" i="38" a="1"/>
  <c r="AJ50" i="38" s="1"/>
  <c r="AZ50" i="38" s="1"/>
  <c r="AI50" i="38" a="1"/>
  <c r="AI50" i="38" s="1"/>
  <c r="AY50" i="38" s="1"/>
  <c r="AH50" i="38" a="1"/>
  <c r="AH50" i="38" s="1"/>
  <c r="AX50" i="38" s="1"/>
  <c r="AG50" i="38" a="1"/>
  <c r="AG50" i="38" s="1"/>
  <c r="AW50" i="38" s="1"/>
  <c r="AF50" i="38" a="1"/>
  <c r="AF50" i="38" s="1"/>
  <c r="AV50" i="38" s="1"/>
  <c r="AE50" i="38" a="1"/>
  <c r="AE50" i="38" s="1"/>
  <c r="AC50" i="38" a="1"/>
  <c r="AC50" i="38" s="1"/>
  <c r="AS50" i="38" s="1"/>
  <c r="AB50" i="38" a="1"/>
  <c r="AB50" i="38" s="1"/>
  <c r="AR50" i="38" s="1"/>
  <c r="Y50" i="38"/>
  <c r="AO49" i="38" a="1"/>
  <c r="AO49" i="38" s="1"/>
  <c r="BE49" i="38" s="1"/>
  <c r="AN49" i="38" a="1"/>
  <c r="AN49" i="38" s="1"/>
  <c r="BD49" i="38" s="1"/>
  <c r="AM49" i="38" a="1"/>
  <c r="AM49" i="38" s="1"/>
  <c r="BC49" i="38" s="1"/>
  <c r="AL49" i="38" a="1"/>
  <c r="AL49" i="38" s="1"/>
  <c r="BB49" i="38" s="1"/>
  <c r="AK49" i="38" a="1"/>
  <c r="AK49" i="38" s="1"/>
  <c r="BA49" i="38" s="1"/>
  <c r="AJ49" i="38" a="1"/>
  <c r="AJ49" i="38" s="1"/>
  <c r="AZ49" i="38" s="1"/>
  <c r="AI49" i="38" a="1"/>
  <c r="AI49" i="38" s="1"/>
  <c r="AY49" i="38" s="1"/>
  <c r="AH49" i="38" a="1"/>
  <c r="AH49" i="38" s="1"/>
  <c r="AX49" i="38" s="1"/>
  <c r="AG49" i="38" a="1"/>
  <c r="AG49" i="38" s="1"/>
  <c r="AW49" i="38" s="1"/>
  <c r="AF49" i="38" a="1"/>
  <c r="AF49" i="38" s="1"/>
  <c r="AV49" i="38" s="1"/>
  <c r="AE49" i="38" a="1"/>
  <c r="AE49" i="38" s="1"/>
  <c r="AC49" i="38" a="1"/>
  <c r="AC49" i="38" s="1"/>
  <c r="AS49" i="38" s="1"/>
  <c r="AB49" i="38" a="1"/>
  <c r="AB49" i="38" s="1"/>
  <c r="AR49" i="38" s="1"/>
  <c r="Y49" i="38"/>
  <c r="AO47" i="38" a="1"/>
  <c r="AO47" i="38" s="1"/>
  <c r="BE47" i="38" s="1"/>
  <c r="AN47" i="38" a="1"/>
  <c r="AN47" i="38" s="1"/>
  <c r="BD47" i="38" s="1"/>
  <c r="AM47" i="38" a="1"/>
  <c r="AM47" i="38" s="1"/>
  <c r="BC47" i="38" s="1"/>
  <c r="AL47" i="38" a="1"/>
  <c r="AL47" i="38" s="1"/>
  <c r="BB47" i="38" s="1"/>
  <c r="AK47" i="38" a="1"/>
  <c r="AK47" i="38" s="1"/>
  <c r="BA47" i="38" s="1"/>
  <c r="AJ47" i="38" a="1"/>
  <c r="AJ47" i="38" s="1"/>
  <c r="AZ47" i="38" s="1"/>
  <c r="AI47" i="38" a="1"/>
  <c r="AI47" i="38" s="1"/>
  <c r="AY47" i="38" s="1"/>
  <c r="AH47" i="38" a="1"/>
  <c r="AH47" i="38" s="1"/>
  <c r="AX47" i="38" s="1"/>
  <c r="AG47" i="38" a="1"/>
  <c r="AG47" i="38" s="1"/>
  <c r="AW47" i="38" s="1"/>
  <c r="AF47" i="38" a="1"/>
  <c r="AF47" i="38" s="1"/>
  <c r="AV47" i="38" s="1"/>
  <c r="AE47" i="38" a="1"/>
  <c r="AE47" i="38" s="1"/>
  <c r="AC47" i="38" a="1"/>
  <c r="AC47" i="38" s="1"/>
  <c r="AS47" i="38" s="1"/>
  <c r="AB47" i="38" a="1"/>
  <c r="AB47" i="38" s="1"/>
  <c r="Y47" i="38"/>
  <c r="AO46" i="38" a="1"/>
  <c r="AO46" i="38" s="1"/>
  <c r="BE46" i="38" s="1"/>
  <c r="AN46" i="38" a="1"/>
  <c r="AN46" i="38" s="1"/>
  <c r="BD46" i="38" s="1"/>
  <c r="AM46" i="38" a="1"/>
  <c r="AM46" i="38" s="1"/>
  <c r="BC46" i="38" s="1"/>
  <c r="AL46" i="38" a="1"/>
  <c r="AL46" i="38" s="1"/>
  <c r="BB46" i="38" s="1"/>
  <c r="AK46" i="38" a="1"/>
  <c r="AK46" i="38" s="1"/>
  <c r="BA46" i="38" s="1"/>
  <c r="AJ46" i="38" a="1"/>
  <c r="AJ46" i="38" s="1"/>
  <c r="AZ46" i="38" s="1"/>
  <c r="AI46" i="38" a="1"/>
  <c r="AI46" i="38" s="1"/>
  <c r="AY46" i="38" s="1"/>
  <c r="AH46" i="38" a="1"/>
  <c r="AH46" i="38" s="1"/>
  <c r="AX46" i="38" s="1"/>
  <c r="AG46" i="38" a="1"/>
  <c r="AG46" i="38" s="1"/>
  <c r="AW46" i="38" s="1"/>
  <c r="AF46" i="38" a="1"/>
  <c r="AF46" i="38" s="1"/>
  <c r="AE46" i="38" a="1"/>
  <c r="AE46" i="38" s="1"/>
  <c r="AU46" i="38" s="1"/>
  <c r="AC46" i="38" a="1"/>
  <c r="AC46" i="38" s="1"/>
  <c r="AS46" i="38" s="1"/>
  <c r="AB46" i="38" a="1"/>
  <c r="AB46" i="38" s="1"/>
  <c r="Y46" i="38"/>
  <c r="AO45" i="38" a="1"/>
  <c r="AO45" i="38" s="1"/>
  <c r="BE45" i="38" s="1"/>
  <c r="AN45" i="38" a="1"/>
  <c r="AN45" i="38" s="1"/>
  <c r="BD45" i="38" s="1"/>
  <c r="AM45" i="38" a="1"/>
  <c r="AM45" i="38" s="1"/>
  <c r="BC45" i="38" s="1"/>
  <c r="AL45" i="38" a="1"/>
  <c r="AL45" i="38" s="1"/>
  <c r="BB45" i="38" s="1"/>
  <c r="AK45" i="38" a="1"/>
  <c r="AK45" i="38" s="1"/>
  <c r="BA45" i="38" s="1"/>
  <c r="AJ45" i="38" a="1"/>
  <c r="AJ45" i="38" s="1"/>
  <c r="AZ45" i="38" s="1"/>
  <c r="AI45" i="38" a="1"/>
  <c r="AI45" i="38" s="1"/>
  <c r="AY45" i="38" s="1"/>
  <c r="AH45" i="38" a="1"/>
  <c r="AH45" i="38" s="1"/>
  <c r="AX45" i="38" s="1"/>
  <c r="AG45" i="38" a="1"/>
  <c r="AG45" i="38" s="1"/>
  <c r="AW45" i="38" s="1"/>
  <c r="AF45" i="38" a="1"/>
  <c r="AF45" i="38" s="1"/>
  <c r="AV45" i="38" s="1"/>
  <c r="AE45" i="38" a="1"/>
  <c r="AE45" i="38" s="1"/>
  <c r="AU45" i="38" s="1"/>
  <c r="AC45" i="38" a="1"/>
  <c r="AC45" i="38" s="1"/>
  <c r="AS45" i="38" s="1"/>
  <c r="AB45" i="38" a="1"/>
  <c r="AB45" i="38" s="1"/>
  <c r="Y45" i="38"/>
  <c r="AO44" i="38" a="1"/>
  <c r="AO44" i="38" s="1"/>
  <c r="BE44" i="38" s="1"/>
  <c r="AN44" i="38" a="1"/>
  <c r="AN44" i="38" s="1"/>
  <c r="BD44" i="38" s="1"/>
  <c r="AM44" i="38" a="1"/>
  <c r="AM44" i="38" s="1"/>
  <c r="BC44" i="38" s="1"/>
  <c r="AL44" i="38" a="1"/>
  <c r="AL44" i="38" s="1"/>
  <c r="BB44" i="38" s="1"/>
  <c r="AK44" i="38" a="1"/>
  <c r="AK44" i="38" s="1"/>
  <c r="BA44" i="38" s="1"/>
  <c r="AJ44" i="38" a="1"/>
  <c r="AJ44" i="38" s="1"/>
  <c r="AZ44" i="38" s="1"/>
  <c r="AI44" i="38" a="1"/>
  <c r="AI44" i="38" s="1"/>
  <c r="AY44" i="38" s="1"/>
  <c r="AH44" i="38" a="1"/>
  <c r="AH44" i="38" s="1"/>
  <c r="AX44" i="38" s="1"/>
  <c r="AG44" i="38" a="1"/>
  <c r="AG44" i="38" s="1"/>
  <c r="AW44" i="38" s="1"/>
  <c r="AF44" i="38" a="1"/>
  <c r="AF44" i="38" s="1"/>
  <c r="AV44" i="38" s="1"/>
  <c r="AE44" i="38" a="1"/>
  <c r="AE44" i="38" s="1"/>
  <c r="AC44" i="38" a="1"/>
  <c r="AC44" i="38" s="1"/>
  <c r="AS44" i="38" s="1"/>
  <c r="AB44" i="38" a="1"/>
  <c r="AB44" i="38" s="1"/>
  <c r="AO43" i="38" a="1"/>
  <c r="AO43" i="38" s="1"/>
  <c r="BE43" i="38" s="1"/>
  <c r="AN43" i="38" a="1"/>
  <c r="AN43" i="38" s="1"/>
  <c r="BD43" i="38" s="1"/>
  <c r="AM43" i="38" a="1"/>
  <c r="AM43" i="38" s="1"/>
  <c r="BC43" i="38" s="1"/>
  <c r="AL43" i="38" a="1"/>
  <c r="AL43" i="38" s="1"/>
  <c r="BB43" i="38" s="1"/>
  <c r="AK43" i="38" a="1"/>
  <c r="AK43" i="38" s="1"/>
  <c r="BA43" i="38" s="1"/>
  <c r="AJ43" i="38" a="1"/>
  <c r="AJ43" i="38" s="1"/>
  <c r="AZ43" i="38" s="1"/>
  <c r="AI43" i="38" a="1"/>
  <c r="AI43" i="38" s="1"/>
  <c r="AY43" i="38" s="1"/>
  <c r="AH43" i="38" a="1"/>
  <c r="AH43" i="38" s="1"/>
  <c r="AX43" i="38" s="1"/>
  <c r="AG43" i="38" a="1"/>
  <c r="AG43" i="38" s="1"/>
  <c r="AW43" i="38" s="1"/>
  <c r="AF43" i="38" a="1"/>
  <c r="AF43" i="38" s="1"/>
  <c r="AV43" i="38" s="1"/>
  <c r="AE43" i="38" a="1"/>
  <c r="AE43" i="38" s="1"/>
  <c r="AC43" i="38" a="1"/>
  <c r="AC43" i="38" s="1"/>
  <c r="AB43" i="38" a="1"/>
  <c r="AB43" i="38" s="1"/>
  <c r="AR43" i="38" s="1"/>
  <c r="Y43" i="38"/>
  <c r="AO42" i="38" a="1"/>
  <c r="AO42" i="38" s="1"/>
  <c r="BE42" i="38" s="1"/>
  <c r="AN42" i="38" a="1"/>
  <c r="AN42" i="38" s="1"/>
  <c r="BD42" i="38" s="1"/>
  <c r="AM42" i="38" a="1"/>
  <c r="AM42" i="38" s="1"/>
  <c r="BC42" i="38" s="1"/>
  <c r="AL42" i="38" a="1"/>
  <c r="AL42" i="38" s="1"/>
  <c r="BB42" i="38" s="1"/>
  <c r="AK42" i="38" a="1"/>
  <c r="AK42" i="38" s="1"/>
  <c r="BA42" i="38" s="1"/>
  <c r="AJ42" i="38" a="1"/>
  <c r="AJ42" i="38" s="1"/>
  <c r="AZ42" i="38" s="1"/>
  <c r="AI42" i="38" a="1"/>
  <c r="AI42" i="38" s="1"/>
  <c r="AY42" i="38" s="1"/>
  <c r="AH42" i="38" a="1"/>
  <c r="AH42" i="38" s="1"/>
  <c r="AX42" i="38" s="1"/>
  <c r="AG42" i="38" a="1"/>
  <c r="AG42" i="38" s="1"/>
  <c r="AW42" i="38" s="1"/>
  <c r="AF42" i="38" a="1"/>
  <c r="AF42" i="38" s="1"/>
  <c r="AV42" i="38" s="1"/>
  <c r="AE42" i="38" a="1"/>
  <c r="AE42" i="38" s="1"/>
  <c r="AC42" i="38" a="1"/>
  <c r="AC42" i="38" s="1"/>
  <c r="AS42" i="38" s="1"/>
  <c r="AB42" i="38" a="1"/>
  <c r="AB42" i="38" s="1"/>
  <c r="Y42" i="38"/>
  <c r="AO41" i="38" a="1"/>
  <c r="AO41" i="38" s="1"/>
  <c r="BE41" i="38" s="1"/>
  <c r="AN41" i="38" a="1"/>
  <c r="AN41" i="38" s="1"/>
  <c r="BD41" i="38" s="1"/>
  <c r="AM41" i="38" a="1"/>
  <c r="AM41" i="38" s="1"/>
  <c r="BC41" i="38" s="1"/>
  <c r="AL41" i="38" a="1"/>
  <c r="AL41" i="38" s="1"/>
  <c r="BB41" i="38" s="1"/>
  <c r="AK41" i="38" a="1"/>
  <c r="AK41" i="38" s="1"/>
  <c r="BA41" i="38" s="1"/>
  <c r="AJ41" i="38" a="1"/>
  <c r="AJ41" i="38" s="1"/>
  <c r="AZ41" i="38" s="1"/>
  <c r="AI41" i="38" a="1"/>
  <c r="AI41" i="38" s="1"/>
  <c r="AY41" i="38" s="1"/>
  <c r="AH41" i="38" a="1"/>
  <c r="AH41" i="38" s="1"/>
  <c r="AX41" i="38" s="1"/>
  <c r="AG41" i="38" a="1"/>
  <c r="AG41" i="38" s="1"/>
  <c r="AW41" i="38" s="1"/>
  <c r="AF41" i="38" a="1"/>
  <c r="AF41" i="38" s="1"/>
  <c r="AV41" i="38" s="1"/>
  <c r="AE41" i="38" a="1"/>
  <c r="AE41" i="38" s="1"/>
  <c r="AU41" i="38" s="1"/>
  <c r="AC41" i="38" a="1"/>
  <c r="AC41" i="38" s="1"/>
  <c r="AS41" i="38" s="1"/>
  <c r="AB41" i="38" a="1"/>
  <c r="AB41" i="38" s="1"/>
  <c r="AR41" i="38" s="1"/>
  <c r="AO40" i="38" a="1"/>
  <c r="AO40" i="38" s="1"/>
  <c r="BE40" i="38" s="1"/>
  <c r="AN40" i="38" a="1"/>
  <c r="AN40" i="38" s="1"/>
  <c r="BD40" i="38" s="1"/>
  <c r="AM40" i="38" a="1"/>
  <c r="AM40" i="38" s="1"/>
  <c r="BC40" i="38" s="1"/>
  <c r="AL40" i="38" a="1"/>
  <c r="AL40" i="38" s="1"/>
  <c r="BB40" i="38" s="1"/>
  <c r="AK40" i="38" a="1"/>
  <c r="AK40" i="38" s="1"/>
  <c r="BA40" i="38" s="1"/>
  <c r="AJ40" i="38" a="1"/>
  <c r="AJ40" i="38" s="1"/>
  <c r="AZ40" i="38" s="1"/>
  <c r="AI40" i="38" a="1"/>
  <c r="AI40" i="38" s="1"/>
  <c r="AY40" i="38" s="1"/>
  <c r="AH40" i="38" a="1"/>
  <c r="AH40" i="38" s="1"/>
  <c r="AX40" i="38" s="1"/>
  <c r="AG40" i="38" a="1"/>
  <c r="AG40" i="38" s="1"/>
  <c r="AF40" i="38" a="1"/>
  <c r="AF40" i="38" s="1"/>
  <c r="AV40" i="38" s="1"/>
  <c r="AE40" i="38" a="1"/>
  <c r="AE40" i="38" s="1"/>
  <c r="AU40" i="38" s="1"/>
  <c r="AC40" i="38" a="1"/>
  <c r="AC40" i="38" s="1"/>
  <c r="AS40" i="38" s="1"/>
  <c r="AB40" i="38" a="1"/>
  <c r="AB40" i="38" s="1"/>
  <c r="AR40" i="38" s="1"/>
  <c r="Y40" i="38"/>
  <c r="AO39" i="38" a="1"/>
  <c r="AO39" i="38" s="1"/>
  <c r="BE39" i="38" s="1"/>
  <c r="AN39" i="38" a="1"/>
  <c r="AN39" i="38" s="1"/>
  <c r="BD39" i="38" s="1"/>
  <c r="AM39" i="38" a="1"/>
  <c r="AM39" i="38" s="1"/>
  <c r="BC39" i="38" s="1"/>
  <c r="AL39" i="38" a="1"/>
  <c r="AL39" i="38" s="1"/>
  <c r="BB39" i="38" s="1"/>
  <c r="AK39" i="38" a="1"/>
  <c r="AK39" i="38" s="1"/>
  <c r="BA39" i="38" s="1"/>
  <c r="AJ39" i="38" a="1"/>
  <c r="AJ39" i="38" s="1"/>
  <c r="AZ39" i="38" s="1"/>
  <c r="AI39" i="38" a="1"/>
  <c r="AI39" i="38" s="1"/>
  <c r="AY39" i="38" s="1"/>
  <c r="AH39" i="38" a="1"/>
  <c r="AH39" i="38" s="1"/>
  <c r="AX39" i="38" s="1"/>
  <c r="AG39" i="38" a="1"/>
  <c r="AG39" i="38" s="1"/>
  <c r="AW39" i="38" s="1"/>
  <c r="AF39" i="38" a="1"/>
  <c r="AF39" i="38" s="1"/>
  <c r="AV39" i="38" s="1"/>
  <c r="AE39" i="38" a="1"/>
  <c r="AE39" i="38" s="1"/>
  <c r="AC39" i="38" a="1"/>
  <c r="AC39" i="38" s="1"/>
  <c r="AS39" i="38" s="1"/>
  <c r="AB39" i="38" a="1"/>
  <c r="AB39" i="38" s="1"/>
  <c r="AR39" i="38" s="1"/>
  <c r="Y39" i="38"/>
  <c r="AO38" i="38" a="1"/>
  <c r="AO38" i="38" s="1"/>
  <c r="BE38" i="38" s="1"/>
  <c r="AN38" i="38" a="1"/>
  <c r="AN38" i="38" s="1"/>
  <c r="BD38" i="38" s="1"/>
  <c r="AM38" i="38" a="1"/>
  <c r="AM38" i="38" s="1"/>
  <c r="BC38" i="38" s="1"/>
  <c r="AL38" i="38" a="1"/>
  <c r="AL38" i="38" s="1"/>
  <c r="BB38" i="38" s="1"/>
  <c r="AK38" i="38" a="1"/>
  <c r="AK38" i="38" s="1"/>
  <c r="BA38" i="38" s="1"/>
  <c r="AJ38" i="38" a="1"/>
  <c r="AJ38" i="38" s="1"/>
  <c r="AZ38" i="38" s="1"/>
  <c r="AI38" i="38" a="1"/>
  <c r="AI38" i="38" s="1"/>
  <c r="AY38" i="38" s="1"/>
  <c r="AH38" i="38" a="1"/>
  <c r="AH38" i="38" s="1"/>
  <c r="AX38" i="38" s="1"/>
  <c r="AG38" i="38" a="1"/>
  <c r="AG38" i="38" s="1"/>
  <c r="AW38" i="38" s="1"/>
  <c r="AF38" i="38" a="1"/>
  <c r="AF38" i="38" s="1"/>
  <c r="AV38" i="38" s="1"/>
  <c r="AE38" i="38" a="1"/>
  <c r="AE38" i="38" s="1"/>
  <c r="AU38" i="38" s="1"/>
  <c r="AC38" i="38" a="1"/>
  <c r="AC38" i="38" s="1"/>
  <c r="AS38" i="38" s="1"/>
  <c r="AB38" i="38" a="1"/>
  <c r="AB38" i="38" s="1"/>
  <c r="AO37" i="38" a="1"/>
  <c r="AO37" i="38" s="1"/>
  <c r="BE37" i="38" s="1"/>
  <c r="AN37" i="38" a="1"/>
  <c r="AN37" i="38" s="1"/>
  <c r="BD37" i="38" s="1"/>
  <c r="AM37" i="38" a="1"/>
  <c r="AM37" i="38" s="1"/>
  <c r="BC37" i="38" s="1"/>
  <c r="AL37" i="38" a="1"/>
  <c r="AL37" i="38" s="1"/>
  <c r="BB37" i="38" s="1"/>
  <c r="AK37" i="38" a="1"/>
  <c r="AK37" i="38" s="1"/>
  <c r="BA37" i="38" s="1"/>
  <c r="AJ37" i="38" a="1"/>
  <c r="AJ37" i="38" s="1"/>
  <c r="AZ37" i="38" s="1"/>
  <c r="AI37" i="38" a="1"/>
  <c r="AI37" i="38" s="1"/>
  <c r="AY37" i="38" s="1"/>
  <c r="AH37" i="38" a="1"/>
  <c r="AH37" i="38" s="1"/>
  <c r="AX37" i="38" s="1"/>
  <c r="AG37" i="38" a="1"/>
  <c r="AG37" i="38" s="1"/>
  <c r="AW37" i="38" s="1"/>
  <c r="AF37" i="38" a="1"/>
  <c r="AF37" i="38" s="1"/>
  <c r="AV37" i="38" s="1"/>
  <c r="AE37" i="38" a="1"/>
  <c r="AE37" i="38" s="1"/>
  <c r="AC37" i="38" a="1"/>
  <c r="AC37" i="38" s="1"/>
  <c r="AS37" i="38" s="1"/>
  <c r="AB37" i="38" a="1"/>
  <c r="AB37" i="38" s="1"/>
  <c r="Y37" i="38"/>
  <c r="AO36" i="38" a="1"/>
  <c r="AO36" i="38" s="1"/>
  <c r="BE36" i="38" s="1"/>
  <c r="AN36" i="38" a="1"/>
  <c r="AN36" i="38" s="1"/>
  <c r="BD36" i="38" s="1"/>
  <c r="AM36" i="38" a="1"/>
  <c r="AM36" i="38" s="1"/>
  <c r="BC36" i="38" s="1"/>
  <c r="AL36" i="38" a="1"/>
  <c r="AL36" i="38" s="1"/>
  <c r="BB36" i="38" s="1"/>
  <c r="AK36" i="38" a="1"/>
  <c r="AK36" i="38" s="1"/>
  <c r="BA36" i="38" s="1"/>
  <c r="AJ36" i="38" a="1"/>
  <c r="AJ36" i="38" s="1"/>
  <c r="AZ36" i="38" s="1"/>
  <c r="AI36" i="38" a="1"/>
  <c r="AI36" i="38" s="1"/>
  <c r="AY36" i="38" s="1"/>
  <c r="AH36" i="38" a="1"/>
  <c r="AH36" i="38" s="1"/>
  <c r="AX36" i="38" s="1"/>
  <c r="AG36" i="38" a="1"/>
  <c r="AG36" i="38" s="1"/>
  <c r="AW36" i="38" s="1"/>
  <c r="AF36" i="38" a="1"/>
  <c r="AF36" i="38" s="1"/>
  <c r="AV36" i="38" s="1"/>
  <c r="AE36" i="38" a="1"/>
  <c r="AE36" i="38" s="1"/>
  <c r="AC36" i="38" a="1"/>
  <c r="AC36" i="38" s="1"/>
  <c r="AS36" i="38" s="1"/>
  <c r="AB36" i="38" a="1"/>
  <c r="AB36" i="38" s="1"/>
  <c r="Y36" i="38"/>
  <c r="AO35" i="38" a="1"/>
  <c r="AO35" i="38" s="1"/>
  <c r="BE35" i="38" s="1"/>
  <c r="AN35" i="38" a="1"/>
  <c r="AN35" i="38" s="1"/>
  <c r="BD35" i="38" s="1"/>
  <c r="AM35" i="38" a="1"/>
  <c r="AM35" i="38" s="1"/>
  <c r="AL35" i="38" a="1"/>
  <c r="AL35" i="38" s="1"/>
  <c r="BB35" i="38" s="1"/>
  <c r="AK35" i="38" a="1"/>
  <c r="AK35" i="38" s="1"/>
  <c r="AJ35" i="38" a="1"/>
  <c r="AJ35" i="38" s="1"/>
  <c r="AZ35" i="38" s="1"/>
  <c r="AI35" i="38" a="1"/>
  <c r="AI35" i="38" s="1"/>
  <c r="AH35" i="38" a="1"/>
  <c r="AH35" i="38" s="1"/>
  <c r="AG35" i="38" a="1"/>
  <c r="AG35" i="38" s="1"/>
  <c r="AW35" i="38" s="1"/>
  <c r="AF35" i="38" a="1"/>
  <c r="AF35" i="38" s="1"/>
  <c r="AV35" i="38" s="1"/>
  <c r="AE35" i="38" a="1"/>
  <c r="AE35" i="38" s="1"/>
  <c r="AU35" i="38" s="1"/>
  <c r="AC35" i="38" a="1"/>
  <c r="AC35" i="38" s="1"/>
  <c r="AB35" i="38" a="1"/>
  <c r="AB35" i="38" s="1"/>
  <c r="AR35" i="38" s="1"/>
  <c r="Y35" i="38"/>
  <c r="AO33" i="38" a="1"/>
  <c r="AO33" i="38" s="1"/>
  <c r="BE33" i="38" s="1"/>
  <c r="AN33" i="38" a="1"/>
  <c r="AN33" i="38" s="1"/>
  <c r="BD33" i="38" s="1"/>
  <c r="AM33" i="38" a="1"/>
  <c r="AM33" i="38" s="1"/>
  <c r="BC33" i="38" s="1"/>
  <c r="AL33" i="38" a="1"/>
  <c r="AL33" i="38" s="1"/>
  <c r="BB33" i="38" s="1"/>
  <c r="AK33" i="38" a="1"/>
  <c r="AK33" i="38" s="1"/>
  <c r="BA33" i="38" s="1"/>
  <c r="AJ33" i="38" a="1"/>
  <c r="AJ33" i="38" s="1"/>
  <c r="AZ33" i="38" s="1"/>
  <c r="AI33" i="38" a="1"/>
  <c r="AI33" i="38" s="1"/>
  <c r="AY33" i="38" s="1"/>
  <c r="AH33" i="38" a="1"/>
  <c r="AH33" i="38" s="1"/>
  <c r="AX33" i="38" s="1"/>
  <c r="AG33" i="38" a="1"/>
  <c r="AG33" i="38" s="1"/>
  <c r="AW33" i="38" s="1"/>
  <c r="AF33" i="38" a="1"/>
  <c r="AF33" i="38" s="1"/>
  <c r="AV33" i="38" s="1"/>
  <c r="AE33" i="38" a="1"/>
  <c r="AE33" i="38" s="1"/>
  <c r="AU33" i="38" s="1"/>
  <c r="AC33" i="38" a="1"/>
  <c r="AC33" i="38" s="1"/>
  <c r="AS33" i="38" s="1"/>
  <c r="AB33" i="38" a="1"/>
  <c r="AB33" i="38" s="1"/>
  <c r="Y33" i="38"/>
  <c r="AO32" i="38" a="1"/>
  <c r="AO32" i="38" s="1"/>
  <c r="BE32" i="38" s="1"/>
  <c r="AN32" i="38" a="1"/>
  <c r="AN32" i="38" s="1"/>
  <c r="BD32" i="38" s="1"/>
  <c r="AM32" i="38" a="1"/>
  <c r="AM32" i="38" s="1"/>
  <c r="BC32" i="38" s="1"/>
  <c r="AL32" i="38" a="1"/>
  <c r="AL32" i="38" s="1"/>
  <c r="BB32" i="38" s="1"/>
  <c r="AK32" i="38" a="1"/>
  <c r="AK32" i="38" s="1"/>
  <c r="BA32" i="38" s="1"/>
  <c r="AJ32" i="38" a="1"/>
  <c r="AJ32" i="38" s="1"/>
  <c r="AZ32" i="38" s="1"/>
  <c r="AI32" i="38" a="1"/>
  <c r="AI32" i="38" s="1"/>
  <c r="AY32" i="38" s="1"/>
  <c r="AH32" i="38" a="1"/>
  <c r="AH32" i="38" s="1"/>
  <c r="AX32" i="38" s="1"/>
  <c r="AG32" i="38" a="1"/>
  <c r="AG32" i="38" s="1"/>
  <c r="AW32" i="38" s="1"/>
  <c r="AF32" i="38" a="1"/>
  <c r="AF32" i="38" s="1"/>
  <c r="AV32" i="38" s="1"/>
  <c r="AE32" i="38" a="1"/>
  <c r="AE32" i="38" s="1"/>
  <c r="AC32" i="38" a="1"/>
  <c r="AC32" i="38" s="1"/>
  <c r="AS32" i="38" s="1"/>
  <c r="AB32" i="38" a="1"/>
  <c r="AB32" i="38" s="1"/>
  <c r="Y32" i="38"/>
  <c r="AO31" i="38" a="1"/>
  <c r="AO31" i="38" s="1"/>
  <c r="BE31" i="38" s="1"/>
  <c r="AN31" i="38" a="1"/>
  <c r="AN31" i="38" s="1"/>
  <c r="BD31" i="38" s="1"/>
  <c r="AM31" i="38" a="1"/>
  <c r="AM31" i="38" s="1"/>
  <c r="BC31" i="38" s="1"/>
  <c r="AL31" i="38" a="1"/>
  <c r="AL31" i="38" s="1"/>
  <c r="BB31" i="38" s="1"/>
  <c r="AK31" i="38" a="1"/>
  <c r="AK31" i="38" s="1"/>
  <c r="BA31" i="38" s="1"/>
  <c r="AJ31" i="38" a="1"/>
  <c r="AJ31" i="38" s="1"/>
  <c r="AZ31" i="38" s="1"/>
  <c r="AI31" i="38" a="1"/>
  <c r="AI31" i="38" s="1"/>
  <c r="AY31" i="38" s="1"/>
  <c r="AH31" i="38" a="1"/>
  <c r="AH31" i="38" s="1"/>
  <c r="AX31" i="38" s="1"/>
  <c r="AG31" i="38" a="1"/>
  <c r="AG31" i="38" s="1"/>
  <c r="AW31" i="38" s="1"/>
  <c r="AF31" i="38" a="1"/>
  <c r="AF31" i="38" s="1"/>
  <c r="AV31" i="38" s="1"/>
  <c r="AE31" i="38" a="1"/>
  <c r="AE31" i="38" s="1"/>
  <c r="AC31" i="38" a="1"/>
  <c r="AC31" i="38" s="1"/>
  <c r="AS31" i="38" s="1"/>
  <c r="AB31" i="38" a="1"/>
  <c r="AB31" i="38" s="1"/>
  <c r="Y31" i="38"/>
  <c r="AO30" i="38" a="1"/>
  <c r="AO30" i="38" s="1"/>
  <c r="BE30" i="38" s="1"/>
  <c r="AN30" i="38" a="1"/>
  <c r="AN30" i="38" s="1"/>
  <c r="BD30" i="38" s="1"/>
  <c r="AM30" i="38" a="1"/>
  <c r="AM30" i="38" s="1"/>
  <c r="BC30" i="38" s="1"/>
  <c r="AL30" i="38" a="1"/>
  <c r="AL30" i="38" s="1"/>
  <c r="BB30" i="38" s="1"/>
  <c r="AK30" i="38" a="1"/>
  <c r="AK30" i="38" s="1"/>
  <c r="BA30" i="38" s="1"/>
  <c r="AJ30" i="38" a="1"/>
  <c r="AJ30" i="38" s="1"/>
  <c r="AZ30" i="38" s="1"/>
  <c r="AI30" i="38" a="1"/>
  <c r="AI30" i="38" s="1"/>
  <c r="AY30" i="38" s="1"/>
  <c r="AH30" i="38" a="1"/>
  <c r="AH30" i="38" s="1"/>
  <c r="AX30" i="38" s="1"/>
  <c r="AG30" i="38" a="1"/>
  <c r="AG30" i="38" s="1"/>
  <c r="AW30" i="38" s="1"/>
  <c r="AF30" i="38" a="1"/>
  <c r="AF30" i="38" s="1"/>
  <c r="AV30" i="38" s="1"/>
  <c r="AE30" i="38" a="1"/>
  <c r="AE30" i="38" s="1"/>
  <c r="AC30" i="38" a="1"/>
  <c r="AC30" i="38" s="1"/>
  <c r="AS30" i="38" s="1"/>
  <c r="AB30" i="38" a="1"/>
  <c r="AB30" i="38" s="1"/>
  <c r="Y30" i="38"/>
  <c r="AO28" i="38" a="1"/>
  <c r="AO28" i="38" s="1"/>
  <c r="AN28" i="38" a="1"/>
  <c r="AN28" i="38" s="1"/>
  <c r="AM28" i="38" a="1"/>
  <c r="AM28" i="38" s="1"/>
  <c r="BC28" i="38" s="1"/>
  <c r="AL28" i="38" a="1"/>
  <c r="AL28" i="38" s="1"/>
  <c r="AK28" i="38" a="1"/>
  <c r="AK28" i="38" s="1"/>
  <c r="BA28" i="38" s="1"/>
  <c r="AJ28" i="38" a="1"/>
  <c r="AJ28" i="38" s="1"/>
  <c r="AZ28" i="38" s="1"/>
  <c r="AI28" i="38" a="1"/>
  <c r="AI28" i="38" s="1"/>
  <c r="AH28" i="38" a="1"/>
  <c r="AH28" i="38" s="1"/>
  <c r="AG28" i="38" a="1"/>
  <c r="AG28" i="38" s="1"/>
  <c r="AW28" i="38" s="1"/>
  <c r="AF28" i="38" a="1"/>
  <c r="AF28" i="38" s="1"/>
  <c r="AV28" i="38" s="1"/>
  <c r="AE28" i="38" a="1"/>
  <c r="AE28" i="38" s="1"/>
  <c r="AC28" i="38" a="1"/>
  <c r="AC28" i="38" s="1"/>
  <c r="AS28" i="38" s="1"/>
  <c r="AB28" i="38" a="1"/>
  <c r="AB28" i="38" s="1"/>
  <c r="Y28" i="38"/>
  <c r="AO26" i="38" a="1"/>
  <c r="AO26" i="38" s="1"/>
  <c r="AN26" i="38" a="1"/>
  <c r="AN26" i="38" s="1"/>
  <c r="AM26" i="38" a="1"/>
  <c r="AM26" i="38" s="1"/>
  <c r="AL26" i="38" a="1"/>
  <c r="AL26" i="38" s="1"/>
  <c r="AK26" i="38" a="1"/>
  <c r="AK26" i="38" s="1"/>
  <c r="AJ26" i="38" a="1"/>
  <c r="AJ26" i="38" s="1"/>
  <c r="AZ26" i="38" s="1"/>
  <c r="AI26" i="38" a="1"/>
  <c r="AI26" i="38" s="1"/>
  <c r="AY26" i="38" s="1"/>
  <c r="AH26" i="38" a="1"/>
  <c r="AH26" i="38" s="1"/>
  <c r="AX26" i="38" s="1"/>
  <c r="AG26" i="38" a="1"/>
  <c r="AG26" i="38" s="1"/>
  <c r="AF26" i="38" a="1"/>
  <c r="AF26" i="38" s="1"/>
  <c r="AE26" i="38" a="1"/>
  <c r="AE26" i="38" s="1"/>
  <c r="AU26" i="38" s="1"/>
  <c r="AC26" i="38" a="1"/>
  <c r="AC26" i="38" s="1"/>
  <c r="AB26" i="38" a="1"/>
  <c r="AB26" i="38" s="1"/>
  <c r="AR26" i="38" s="1"/>
  <c r="Y26" i="38"/>
  <c r="AQ81" i="41" l="1"/>
  <c r="AQ121" i="41"/>
  <c r="AA89" i="41"/>
  <c r="BE187" i="41"/>
  <c r="AQ166" i="41"/>
  <c r="AQ140" i="41"/>
  <c r="AA91" i="41"/>
  <c r="AQ101" i="41"/>
  <c r="AH187" i="41"/>
  <c r="AA116" i="41"/>
  <c r="AA58" i="41"/>
  <c r="AQ110" i="41"/>
  <c r="AQ54" i="41"/>
  <c r="AQ70" i="41"/>
  <c r="AQ120" i="41"/>
  <c r="AA49" i="41"/>
  <c r="AR49" i="41"/>
  <c r="AQ49" i="41" s="1"/>
  <c r="Y50" i="41"/>
  <c r="Y56" i="41"/>
  <c r="AR180" i="41"/>
  <c r="AQ180" i="41" s="1"/>
  <c r="AA180" i="41"/>
  <c r="AQ99" i="41"/>
  <c r="AQ63" i="41"/>
  <c r="AF123" i="41"/>
  <c r="AR55" i="41"/>
  <c r="AQ55" i="41" s="1"/>
  <c r="AA55" i="41"/>
  <c r="Y59" i="41"/>
  <c r="AS97" i="41"/>
  <c r="AQ97" i="41" s="1"/>
  <c r="AA97" i="41"/>
  <c r="AA111" i="41"/>
  <c r="AA140" i="41"/>
  <c r="AA94" i="41"/>
  <c r="AA75" i="41"/>
  <c r="AA95" i="41"/>
  <c r="AQ103" i="41"/>
  <c r="AS111" i="41"/>
  <c r="AQ111" i="41" s="1"/>
  <c r="AR116" i="41"/>
  <c r="AQ116" i="41" s="1"/>
  <c r="AQ122" i="41"/>
  <c r="AQ157" i="41"/>
  <c r="AQ128" i="41"/>
  <c r="Y187" i="41"/>
  <c r="AQ149" i="41"/>
  <c r="AQ129" i="41"/>
  <c r="AS187" i="41"/>
  <c r="AA99" i="41"/>
  <c r="AQ105" i="41"/>
  <c r="AR47" i="41"/>
  <c r="AQ47" i="41" s="1"/>
  <c r="AA47" i="41"/>
  <c r="Y44" i="41"/>
  <c r="AR58" i="41"/>
  <c r="AQ58" i="41" s="1"/>
  <c r="AT83" i="41"/>
  <c r="AK44" i="41"/>
  <c r="AA93" i="41"/>
  <c r="AR93" i="41"/>
  <c r="AQ93" i="41" s="1"/>
  <c r="AD79" i="41"/>
  <c r="AA101" i="41"/>
  <c r="AR138" i="41"/>
  <c r="AQ138" i="41" s="1"/>
  <c r="AA138" i="41"/>
  <c r="AF84" i="41"/>
  <c r="AA125" i="41"/>
  <c r="AS125" i="41"/>
  <c r="AQ125" i="41" s="1"/>
  <c r="AQ72" i="41"/>
  <c r="AQ75" i="41"/>
  <c r="AT75" i="41"/>
  <c r="AA83" i="41"/>
  <c r="AA103" i="41"/>
  <c r="BC59" i="41"/>
  <c r="AQ69" i="41"/>
  <c r="AQ78" i="41"/>
  <c r="AQ83" i="41"/>
  <c r="AU79" i="41"/>
  <c r="AT79" i="41" s="1"/>
  <c r="AR89" i="41"/>
  <c r="AQ89" i="41" s="1"/>
  <c r="AA109" i="41"/>
  <c r="AA137" i="41"/>
  <c r="AS137" i="41"/>
  <c r="AQ137" i="41" s="1"/>
  <c r="AD146" i="41"/>
  <c r="AA73" i="41"/>
  <c r="AQ80" i="41"/>
  <c r="AA81" i="41"/>
  <c r="AA102" i="41"/>
  <c r="AR102" i="41"/>
  <c r="AQ102" i="41" s="1"/>
  <c r="AA72" i="41"/>
  <c r="AQ77" i="41"/>
  <c r="AQ109" i="41"/>
  <c r="AQ61" i="41"/>
  <c r="AQ98" i="41"/>
  <c r="AR106" i="41"/>
  <c r="AQ106" i="41" s="1"/>
  <c r="AA106" i="41"/>
  <c r="AR134" i="41"/>
  <c r="AA134" i="41"/>
  <c r="AA151" i="41"/>
  <c r="AR151" i="41"/>
  <c r="AQ151" i="41" s="1"/>
  <c r="AA114" i="41"/>
  <c r="Y133" i="41"/>
  <c r="AA148" i="41"/>
  <c r="AA108" i="41"/>
  <c r="AT122" i="41"/>
  <c r="AA131" i="41"/>
  <c r="AA135" i="41"/>
  <c r="AQ131" i="41"/>
  <c r="AT173" i="41"/>
  <c r="AD126" i="41"/>
  <c r="AQ127" i="41"/>
  <c r="AQ142" i="41"/>
  <c r="AA156" i="41"/>
  <c r="AS156" i="41"/>
  <c r="AQ156" i="41" s="1"/>
  <c r="AD142" i="41"/>
  <c r="AT144" i="41"/>
  <c r="AK187" i="41"/>
  <c r="BA188" i="41"/>
  <c r="BA187" i="41" s="1"/>
  <c r="AY187" i="41"/>
  <c r="AT142" i="41"/>
  <c r="AA158" i="41"/>
  <c r="AR135" i="41"/>
  <c r="AQ135" i="41" s="1"/>
  <c r="AU157" i="41"/>
  <c r="AT157" i="41" s="1"/>
  <c r="AD157" i="41"/>
  <c r="AA122" i="41"/>
  <c r="AD131" i="41"/>
  <c r="AA170" i="41"/>
  <c r="AR170" i="41"/>
  <c r="AQ170" i="41" s="1"/>
  <c r="AR108" i="41"/>
  <c r="AQ108" i="41" s="1"/>
  <c r="AR155" i="41"/>
  <c r="AQ155" i="41" s="1"/>
  <c r="AA155" i="41"/>
  <c r="AA183" i="41"/>
  <c r="AR183" i="41"/>
  <c r="AQ183" i="41" s="1"/>
  <c r="AQ158" i="41"/>
  <c r="AA177" i="41"/>
  <c r="Y179" i="41"/>
  <c r="AQ177" i="41"/>
  <c r="AA174" i="41"/>
  <c r="AA157" i="41"/>
  <c r="AQ169" i="41"/>
  <c r="AD169" i="41"/>
  <c r="AQ174" i="41"/>
  <c r="AP39" i="42"/>
  <c r="AP19" i="42"/>
  <c r="AP26" i="42"/>
  <c r="AE33" i="42"/>
  <c r="AP20" i="42"/>
  <c r="AY33" i="42"/>
  <c r="Z44" i="42"/>
  <c r="AW33" i="42"/>
  <c r="AI33" i="42"/>
  <c r="AL33" i="42"/>
  <c r="BA33" i="42"/>
  <c r="Z39" i="42"/>
  <c r="Z32" i="42"/>
  <c r="AX16" i="42"/>
  <c r="AP31" i="42"/>
  <c r="AT16" i="42"/>
  <c r="AU35" i="42"/>
  <c r="AM33" i="42"/>
  <c r="AY40" i="42"/>
  <c r="AP17" i="42"/>
  <c r="AP24" i="42"/>
  <c r="AC33" i="42"/>
  <c r="Z27" i="42"/>
  <c r="Z43" i="42"/>
  <c r="Z20" i="42"/>
  <c r="AP21" i="42"/>
  <c r="Y33" i="42"/>
  <c r="Z46" i="42"/>
  <c r="AK33" i="42"/>
  <c r="AJ33" i="42"/>
  <c r="Z31" i="42"/>
  <c r="Z42" i="42"/>
  <c r="AU16" i="42"/>
  <c r="Z19" i="42"/>
  <c r="AW25" i="42"/>
  <c r="AS25" i="42"/>
  <c r="AW16" i="42"/>
  <c r="AG33" i="42"/>
  <c r="AO33" i="42"/>
  <c r="Z45" i="42"/>
  <c r="AP22" i="42"/>
  <c r="BC33" i="42"/>
  <c r="Z21" i="42"/>
  <c r="AH33" i="42"/>
  <c r="AS35" i="42"/>
  <c r="AT36" i="42"/>
  <c r="AP32" i="42"/>
  <c r="AS37" i="42"/>
  <c r="AQ38" i="42"/>
  <c r="BE33" i="42"/>
  <c r="AR37" i="42"/>
  <c r="AT41" i="42"/>
  <c r="AV40" i="42"/>
  <c r="Z22" i="42"/>
  <c r="AR25" i="42"/>
  <c r="Z36" i="42"/>
  <c r="AA35" i="42"/>
  <c r="AU40" i="42"/>
  <c r="AD16" i="42"/>
  <c r="AV16" i="42"/>
  <c r="AD25" i="42"/>
  <c r="AR35" i="42"/>
  <c r="AQ36" i="42"/>
  <c r="AU37" i="42"/>
  <c r="AR40" i="42"/>
  <c r="AQ41" i="42"/>
  <c r="AP46" i="42"/>
  <c r="AA25" i="42"/>
  <c r="BB33" i="42"/>
  <c r="AU25" i="42"/>
  <c r="AP28" i="42"/>
  <c r="AF33" i="42"/>
  <c r="Z41" i="42"/>
  <c r="AA40" i="42"/>
  <c r="AP43" i="42"/>
  <c r="AP18" i="42"/>
  <c r="Z26" i="42"/>
  <c r="AX25" i="42"/>
  <c r="Z28" i="42"/>
  <c r="AB33" i="42"/>
  <c r="AD35" i="42"/>
  <c r="AD37" i="42"/>
  <c r="AX33" i="42"/>
  <c r="AT42" i="42"/>
  <c r="AP42" i="42" s="1"/>
  <c r="AR16" i="42"/>
  <c r="Z18" i="42"/>
  <c r="Z24" i="42"/>
  <c r="AN33" i="42"/>
  <c r="AA16" i="42"/>
  <c r="AS16" i="42"/>
  <c r="Z17" i="42"/>
  <c r="AP27" i="42"/>
  <c r="AP45" i="42"/>
  <c r="AP23" i="42"/>
  <c r="Z23" i="42"/>
  <c r="Z29" i="42"/>
  <c r="AV35" i="42"/>
  <c r="AV33" i="42" s="1"/>
  <c r="BD33" i="42"/>
  <c r="AZ33" i="42"/>
  <c r="AA37" i="42"/>
  <c r="Z38" i="42"/>
  <c r="AT38" i="42"/>
  <c r="AP44" i="42"/>
  <c r="AD40" i="42"/>
  <c r="AV25" i="42"/>
  <c r="AP29" i="42"/>
  <c r="AA153" i="40"/>
  <c r="AQ69" i="40"/>
  <c r="AA88" i="40"/>
  <c r="AQ92" i="40"/>
  <c r="AA70" i="40"/>
  <c r="AQ143" i="40"/>
  <c r="AT61" i="40"/>
  <c r="AA127" i="40"/>
  <c r="AA133" i="40"/>
  <c r="AQ60" i="40"/>
  <c r="AA74" i="40"/>
  <c r="AT54" i="40"/>
  <c r="AA84" i="40"/>
  <c r="AR84" i="40"/>
  <c r="AQ84" i="40" s="1"/>
  <c r="AA48" i="40"/>
  <c r="AR88" i="40"/>
  <c r="AQ88" i="40" s="1"/>
  <c r="AS148" i="40"/>
  <c r="AQ148" i="40" s="1"/>
  <c r="AA148" i="40"/>
  <c r="AA54" i="40"/>
  <c r="AR90" i="40"/>
  <c r="AQ90" i="40" s="1"/>
  <c r="AA90" i="40"/>
  <c r="AQ136" i="40"/>
  <c r="BE110" i="40"/>
  <c r="AA112" i="40"/>
  <c r="AA92" i="40"/>
  <c r="AT103" i="40"/>
  <c r="AQ144" i="40"/>
  <c r="AQ160" i="40"/>
  <c r="AA43" i="40"/>
  <c r="AA42" i="40"/>
  <c r="AQ49" i="40"/>
  <c r="AR59" i="40"/>
  <c r="AQ59" i="40" s="1"/>
  <c r="AA59" i="40"/>
  <c r="AT43" i="40"/>
  <c r="Y41" i="40"/>
  <c r="AA94" i="40"/>
  <c r="AR94" i="40"/>
  <c r="AQ94" i="40" s="1"/>
  <c r="AQ65" i="40"/>
  <c r="AT66" i="40"/>
  <c r="AA83" i="40"/>
  <c r="AR83" i="40"/>
  <c r="AQ83" i="40" s="1"/>
  <c r="AS99" i="40"/>
  <c r="AQ99" i="40" s="1"/>
  <c r="AA99" i="40"/>
  <c r="AA51" i="40"/>
  <c r="AR102" i="40"/>
  <c r="AQ102" i="40" s="1"/>
  <c r="AA102" i="40"/>
  <c r="Y47" i="40"/>
  <c r="BB53" i="40"/>
  <c r="AQ54" i="40"/>
  <c r="AQ51" i="40"/>
  <c r="AR82" i="40"/>
  <c r="AQ82" i="40" s="1"/>
  <c r="AA82" i="40"/>
  <c r="AT88" i="40"/>
  <c r="AA105" i="40"/>
  <c r="AR105" i="40"/>
  <c r="AQ105" i="40" s="1"/>
  <c r="AS117" i="40"/>
  <c r="AQ117" i="40" s="1"/>
  <c r="AA117" i="40"/>
  <c r="AA113" i="40"/>
  <c r="AS113" i="40"/>
  <c r="AQ113" i="40" s="1"/>
  <c r="AU141" i="40"/>
  <c r="AD141" i="40"/>
  <c r="AD101" i="40"/>
  <c r="AA107" i="40"/>
  <c r="AS126" i="40"/>
  <c r="AQ126" i="40" s="1"/>
  <c r="AA126" i="40"/>
  <c r="AR128" i="40"/>
  <c r="AQ128" i="40" s="1"/>
  <c r="AA128" i="40"/>
  <c r="AA89" i="40"/>
  <c r="AT101" i="40"/>
  <c r="AD104" i="40"/>
  <c r="AA150" i="40"/>
  <c r="AR150" i="40"/>
  <c r="AQ150" i="40" s="1"/>
  <c r="AR74" i="40"/>
  <c r="AQ74" i="40" s="1"/>
  <c r="AT65" i="40"/>
  <c r="BA141" i="40"/>
  <c r="AQ63" i="40"/>
  <c r="AA67" i="40"/>
  <c r="AA108" i="40"/>
  <c r="AS120" i="40"/>
  <c r="AQ120" i="40" s="1"/>
  <c r="AA120" i="40"/>
  <c r="AD136" i="40"/>
  <c r="AX136" i="40"/>
  <c r="AT136" i="40" s="1"/>
  <c r="AD132" i="40"/>
  <c r="AR133" i="40"/>
  <c r="AQ133" i="40" s="1"/>
  <c r="AA130" i="40"/>
  <c r="AR130" i="40"/>
  <c r="AQ130" i="40" s="1"/>
  <c r="AA142" i="40"/>
  <c r="AA143" i="40"/>
  <c r="AQ147" i="40"/>
  <c r="AN110" i="40"/>
  <c r="AA146" i="40"/>
  <c r="AR153" i="40"/>
  <c r="AQ153" i="40" s="1"/>
  <c r="AQ125" i="40"/>
  <c r="AA151" i="40"/>
  <c r="AS158" i="40"/>
  <c r="AQ158" i="40" s="1"/>
  <c r="AA158" i="40"/>
  <c r="AR127" i="40"/>
  <c r="AQ127" i="40" s="1"/>
  <c r="Y110" i="40"/>
  <c r="AQ146" i="40"/>
  <c r="Y122" i="40"/>
  <c r="AQ170" i="40"/>
  <c r="AA116" i="40"/>
  <c r="AQ162" i="40"/>
  <c r="Y164" i="40"/>
  <c r="AQ163" i="40"/>
  <c r="AD167" i="40"/>
  <c r="AA162" i="40"/>
  <c r="AQ49" i="38"/>
  <c r="AA50" i="38"/>
  <c r="AA58" i="38"/>
  <c r="AQ57" i="38"/>
  <c r="AA26" i="38"/>
  <c r="AQ50" i="38"/>
  <c r="Y27" i="38"/>
  <c r="AA28" i="38"/>
  <c r="AA63" i="38"/>
  <c r="AQ40" i="38"/>
  <c r="AQ63" i="38"/>
  <c r="AR64" i="38"/>
  <c r="AQ64" i="38" s="1"/>
  <c r="AA64" i="38"/>
  <c r="AA41" i="38"/>
  <c r="AA46" i="38"/>
  <c r="AR46" i="38"/>
  <c r="AQ46" i="38" s="1"/>
  <c r="AA49" i="38"/>
  <c r="AX48" i="38"/>
  <c r="AA35" i="38"/>
  <c r="AS35" i="38"/>
  <c r="AQ35" i="38" s="1"/>
  <c r="AC29" i="38"/>
  <c r="AE27" i="38"/>
  <c r="AL29" i="38"/>
  <c r="AG27" i="38"/>
  <c r="AA40" i="38"/>
  <c r="AR47" i="38"/>
  <c r="AQ47" i="38" s="1"/>
  <c r="AA47" i="38"/>
  <c r="AO29" i="38"/>
  <c r="Y29" i="38"/>
  <c r="AK53" i="38"/>
  <c r="AT55" i="38"/>
  <c r="Y60" i="38"/>
  <c r="Y53" i="38"/>
  <c r="AD61" i="38"/>
  <c r="AT67" i="38"/>
  <c r="AU61" i="38"/>
  <c r="AY48" i="41"/>
  <c r="AT48" i="41" s="1"/>
  <c r="AD48" i="41"/>
  <c r="BB59" i="41"/>
  <c r="AJ44" i="41"/>
  <c r="AG84" i="41"/>
  <c r="AR45" i="41"/>
  <c r="AB44" i="41"/>
  <c r="AA45" i="41"/>
  <c r="BB45" i="41"/>
  <c r="BB44" i="41" s="1"/>
  <c r="AL44" i="41"/>
  <c r="AV188" i="41"/>
  <c r="AV187" i="41" s="1"/>
  <c r="AF187" i="41"/>
  <c r="AA48" i="41"/>
  <c r="AR48" i="41"/>
  <c r="AQ48" i="41" s="1"/>
  <c r="AA119" i="41"/>
  <c r="AR119" i="41"/>
  <c r="AQ119" i="41" s="1"/>
  <c r="AG179" i="41"/>
  <c r="AB50" i="41"/>
  <c r="AV45" i="41"/>
  <c r="AF44" i="41"/>
  <c r="BE60" i="41"/>
  <c r="BE59" i="41" s="1"/>
  <c r="AO59" i="41"/>
  <c r="AA132" i="41"/>
  <c r="AR132" i="41"/>
  <c r="AQ132" i="41" s="1"/>
  <c r="AW45" i="41"/>
  <c r="AW44" i="41" s="1"/>
  <c r="AG44" i="41"/>
  <c r="AH50" i="41"/>
  <c r="AX51" i="41"/>
  <c r="AX50" i="41" s="1"/>
  <c r="BD45" i="41"/>
  <c r="BD44" i="41" s="1"/>
  <c r="AN44" i="41"/>
  <c r="AI56" i="41"/>
  <c r="AH44" i="41"/>
  <c r="AX45" i="41"/>
  <c r="BD59" i="41"/>
  <c r="AI44" i="41"/>
  <c r="AD47" i="41"/>
  <c r="AU47" i="41"/>
  <c r="AT47" i="41" s="1"/>
  <c r="AB56" i="41"/>
  <c r="AA74" i="41"/>
  <c r="AR74" i="41"/>
  <c r="AQ74" i="41" s="1"/>
  <c r="AY84" i="41"/>
  <c r="AI84" i="41"/>
  <c r="AD115" i="41"/>
  <c r="AZ115" i="41"/>
  <c r="AT115" i="41" s="1"/>
  <c r="AV56" i="41"/>
  <c r="AK56" i="41"/>
  <c r="AR68" i="41"/>
  <c r="AQ68" i="41" s="1"/>
  <c r="AA68" i="41"/>
  <c r="AF179" i="41"/>
  <c r="AU85" i="41"/>
  <c r="AT85" i="41" s="1"/>
  <c r="AD85" i="41"/>
  <c r="AT49" i="41"/>
  <c r="AG50" i="41"/>
  <c r="AJ56" i="41"/>
  <c r="AA64" i="41"/>
  <c r="AS64" i="41"/>
  <c r="AQ64" i="41" s="1"/>
  <c r="AQ73" i="41"/>
  <c r="AD109" i="41"/>
  <c r="AU109" i="41"/>
  <c r="AT109" i="41" s="1"/>
  <c r="AY183" i="41"/>
  <c r="AT183" i="41" s="1"/>
  <c r="AI179" i="41"/>
  <c r="AA53" i="41"/>
  <c r="AR53" i="41"/>
  <c r="AQ53" i="41" s="1"/>
  <c r="BE56" i="41"/>
  <c r="AO56" i="41"/>
  <c r="AZ92" i="41"/>
  <c r="AT92" i="41" s="1"/>
  <c r="AJ90" i="41"/>
  <c r="AU57" i="41"/>
  <c r="AT57" i="41" s="1"/>
  <c r="AD57" i="41"/>
  <c r="AT52" i="41"/>
  <c r="AU82" i="41"/>
  <c r="AT82" i="41" s="1"/>
  <c r="AD82" i="41"/>
  <c r="AM44" i="41"/>
  <c r="BC45" i="41"/>
  <c r="BC44" i="41" s="1"/>
  <c r="BE51" i="41"/>
  <c r="BE50" i="41" s="1"/>
  <c r="AO50" i="41"/>
  <c r="AL50" i="41"/>
  <c r="AR52" i="41"/>
  <c r="AQ52" i="41" s="1"/>
  <c r="AA52" i="41"/>
  <c r="AD55" i="41"/>
  <c r="AW55" i="41"/>
  <c r="AT55" i="41" s="1"/>
  <c r="BA56" i="41"/>
  <c r="AX60" i="41"/>
  <c r="AX59" i="41" s="1"/>
  <c r="AH59" i="41"/>
  <c r="AD64" i="41"/>
  <c r="AD77" i="41"/>
  <c r="AT98" i="41"/>
  <c r="AL56" i="41"/>
  <c r="AT126" i="41"/>
  <c r="AU148" i="41"/>
  <c r="AD148" i="41"/>
  <c r="AE147" i="41"/>
  <c r="AS45" i="41"/>
  <c r="AC44" i="41"/>
  <c r="BA44" i="41"/>
  <c r="AD78" i="41"/>
  <c r="AU78" i="41"/>
  <c r="AT78" i="41" s="1"/>
  <c r="AI133" i="41"/>
  <c r="AY54" i="41"/>
  <c r="AT54" i="41" s="1"/>
  <c r="AD54" i="41"/>
  <c r="AT64" i="41"/>
  <c r="AY74" i="41"/>
  <c r="AT74" i="41" s="1"/>
  <c r="AD74" i="41"/>
  <c r="AA88" i="41"/>
  <c r="AR88" i="41"/>
  <c r="AQ88" i="41" s="1"/>
  <c r="BA137" i="41"/>
  <c r="BA133" i="41" s="1"/>
  <c r="AK133" i="41"/>
  <c r="AD113" i="41"/>
  <c r="AI90" i="41"/>
  <c r="AY93" i="41"/>
  <c r="AY90" i="41" s="1"/>
  <c r="AD93" i="41"/>
  <c r="BC56" i="41"/>
  <c r="AC90" i="41"/>
  <c r="AO90" i="41"/>
  <c r="BE90" i="41"/>
  <c r="AA51" i="41"/>
  <c r="AI50" i="41"/>
  <c r="AY51" i="41"/>
  <c r="AC56" i="41"/>
  <c r="AG123" i="41"/>
  <c r="AH84" i="41"/>
  <c r="AB59" i="41"/>
  <c r="AF90" i="41"/>
  <c r="AV91" i="41"/>
  <c r="AG187" i="41"/>
  <c r="AW188" i="41"/>
  <c r="AW187" i="41" s="1"/>
  <c r="BE45" i="41"/>
  <c r="BE44" i="41" s="1"/>
  <c r="AO44" i="41"/>
  <c r="AJ50" i="41"/>
  <c r="AZ51" i="41"/>
  <c r="AZ50" i="41" s="1"/>
  <c r="AA80" i="41"/>
  <c r="AT89" i="41"/>
  <c r="AA145" i="41"/>
  <c r="AR145" i="41"/>
  <c r="AQ145" i="41" s="1"/>
  <c r="AT155" i="41"/>
  <c r="AW58" i="41"/>
  <c r="AT58" i="41" s="1"/>
  <c r="AD58" i="41"/>
  <c r="AN187" i="41"/>
  <c r="BD188" i="41"/>
  <c r="BD187" i="41" s="1"/>
  <c r="AE44" i="41"/>
  <c r="AR65" i="41"/>
  <c r="AQ65" i="41" s="1"/>
  <c r="AA65" i="41"/>
  <c r="AM56" i="41"/>
  <c r="AA115" i="41"/>
  <c r="AR115" i="41"/>
  <c r="AQ115" i="41" s="1"/>
  <c r="AD45" i="41"/>
  <c r="BD179" i="41"/>
  <c r="AN179" i="41"/>
  <c r="AZ44" i="41"/>
  <c r="AD49" i="41"/>
  <c r="AC59" i="41"/>
  <c r="BD56" i="41"/>
  <c r="AN56" i="41"/>
  <c r="AZ59" i="41"/>
  <c r="AD70" i="41"/>
  <c r="AU70" i="41"/>
  <c r="AT70" i="41" s="1"/>
  <c r="AT72" i="41"/>
  <c r="AU94" i="41"/>
  <c r="AT94" i="41" s="1"/>
  <c r="AD94" i="41"/>
  <c r="AQ114" i="41"/>
  <c r="AT119" i="41"/>
  <c r="AE123" i="41"/>
  <c r="AV124" i="41"/>
  <c r="AD124" i="41"/>
  <c r="AS126" i="41"/>
  <c r="AQ126" i="41" s="1"/>
  <c r="AC123" i="41"/>
  <c r="AU53" i="41"/>
  <c r="AT53" i="41" s="1"/>
  <c r="AD53" i="41"/>
  <c r="AA54" i="41"/>
  <c r="AD67" i="41"/>
  <c r="AU67" i="41"/>
  <c r="AT67" i="41" s="1"/>
  <c r="AQ71" i="41"/>
  <c r="AU73" i="41"/>
  <c r="AT73" i="41" s="1"/>
  <c r="AD73" i="41"/>
  <c r="AR76" i="41"/>
  <c r="AQ76" i="41" s="1"/>
  <c r="AA76" i="41"/>
  <c r="AT77" i="41"/>
  <c r="AM90" i="41"/>
  <c r="BC91" i="41"/>
  <c r="BC90" i="41" s="1"/>
  <c r="AT95" i="41"/>
  <c r="AA105" i="41"/>
  <c r="AA120" i="41"/>
  <c r="AH179" i="41"/>
  <c r="AX180" i="41"/>
  <c r="AX179" i="41" s="1"/>
  <c r="AG90" i="41"/>
  <c r="AW91" i="41"/>
  <c r="AN90" i="41"/>
  <c r="BD91" i="41"/>
  <c r="BD90" i="41" s="1"/>
  <c r="AR113" i="41"/>
  <c r="AQ113" i="41" s="1"/>
  <c r="AA113" i="41"/>
  <c r="AZ123" i="41"/>
  <c r="AR130" i="41"/>
  <c r="AQ130" i="41" s="1"/>
  <c r="AA130" i="41"/>
  <c r="AZ141" i="41"/>
  <c r="AZ133" i="41" s="1"/>
  <c r="AJ133" i="41"/>
  <c r="BB143" i="41"/>
  <c r="BB133" i="41" s="1"/>
  <c r="AL133" i="41"/>
  <c r="BA147" i="41"/>
  <c r="AR168" i="41"/>
  <c r="AB167" i="41"/>
  <c r="AA168" i="41"/>
  <c r="AF167" i="41"/>
  <c r="AA178" i="41"/>
  <c r="AR178" i="41"/>
  <c r="AQ178" i="41" s="1"/>
  <c r="AK50" i="41"/>
  <c r="BA51" i="41"/>
  <c r="BA50" i="41" s="1"/>
  <c r="AA57" i="41"/>
  <c r="AR57" i="41"/>
  <c r="AQ57" i="41" s="1"/>
  <c r="AK59" i="41"/>
  <c r="AU60" i="41"/>
  <c r="AD60" i="41"/>
  <c r="AE59" i="41"/>
  <c r="AD63" i="41"/>
  <c r="AU63" i="41"/>
  <c r="AT63" i="41" s="1"/>
  <c r="AT88" i="41"/>
  <c r="AH90" i="41"/>
  <c r="AX91" i="41"/>
  <c r="AT103" i="41"/>
  <c r="AD110" i="41"/>
  <c r="BC135" i="41"/>
  <c r="AT135" i="41" s="1"/>
  <c r="AM133" i="41"/>
  <c r="AU152" i="41"/>
  <c r="AT152" i="41" s="1"/>
  <c r="AD152" i="41"/>
  <c r="BE156" i="41"/>
  <c r="BE147" i="41" s="1"/>
  <c r="AO147" i="41"/>
  <c r="AM50" i="41"/>
  <c r="AS51" i="41"/>
  <c r="AS50" i="41" s="1"/>
  <c r="AC50" i="41"/>
  <c r="AG56" i="41"/>
  <c r="AV60" i="41"/>
  <c r="AF59" i="41"/>
  <c r="AM59" i="41"/>
  <c r="AD61" i="41"/>
  <c r="AU61" i="41"/>
  <c r="AT61" i="41" s="1"/>
  <c r="AA66" i="41"/>
  <c r="AD69" i="41"/>
  <c r="AU69" i="41"/>
  <c r="AT69" i="41" s="1"/>
  <c r="AA78" i="41"/>
  <c r="AD81" i="41"/>
  <c r="AT81" i="41"/>
  <c r="AN84" i="41"/>
  <c r="BD84" i="41"/>
  <c r="AE84" i="41"/>
  <c r="AD87" i="41"/>
  <c r="AU87" i="41"/>
  <c r="AT87" i="41" s="1"/>
  <c r="AI123" i="41"/>
  <c r="AD160" i="41"/>
  <c r="AZ160" i="41"/>
  <c r="AT160" i="41" s="1"/>
  <c r="AN50" i="41"/>
  <c r="AD75" i="41"/>
  <c r="AD83" i="41"/>
  <c r="AD99" i="41"/>
  <c r="AU99" i="41"/>
  <c r="AT99" i="41" s="1"/>
  <c r="AU121" i="41"/>
  <c r="AT121" i="41" s="1"/>
  <c r="AD121" i="41"/>
  <c r="AM123" i="41"/>
  <c r="BC124" i="41"/>
  <c r="BC123" i="41" s="1"/>
  <c r="AH56" i="41"/>
  <c r="AG59" i="41"/>
  <c r="AW60" i="41"/>
  <c r="AW59" i="41" s="1"/>
  <c r="AN59" i="41"/>
  <c r="AQ66" i="41"/>
  <c r="AA71" i="41"/>
  <c r="AV76" i="41"/>
  <c r="AT76" i="41" s="1"/>
  <c r="AD76" i="41"/>
  <c r="AT86" i="41"/>
  <c r="AN123" i="41"/>
  <c r="BD124" i="41"/>
  <c r="BD123" i="41" s="1"/>
  <c r="AU149" i="41"/>
  <c r="AT149" i="41" s="1"/>
  <c r="AD149" i="41"/>
  <c r="AA160" i="41"/>
  <c r="AR160" i="41"/>
  <c r="AQ160" i="41" s="1"/>
  <c r="AD68" i="41"/>
  <c r="AU68" i="41"/>
  <c r="AT68" i="41" s="1"/>
  <c r="AO123" i="41"/>
  <c r="BE124" i="41"/>
  <c r="BE123" i="41" s="1"/>
  <c r="AT146" i="41"/>
  <c r="BA84" i="41"/>
  <c r="AK84" i="41"/>
  <c r="AZ84" i="41"/>
  <c r="AJ84" i="41"/>
  <c r="AS87" i="41"/>
  <c r="AQ87" i="41" s="1"/>
  <c r="AA87" i="41"/>
  <c r="AU165" i="41"/>
  <c r="AT165" i="41" s="1"/>
  <c r="AD165" i="41"/>
  <c r="AR153" i="41"/>
  <c r="AQ153" i="41" s="1"/>
  <c r="AA153" i="41"/>
  <c r="AR163" i="41"/>
  <c r="AQ163" i="41" s="1"/>
  <c r="AA163" i="41"/>
  <c r="AA60" i="41"/>
  <c r="AR60" i="41"/>
  <c r="AA63" i="41"/>
  <c r="AD65" i="41"/>
  <c r="BC84" i="41"/>
  <c r="AM84" i="41"/>
  <c r="Y90" i="41"/>
  <c r="AR94" i="41"/>
  <c r="AQ94" i="41" s="1"/>
  <c r="AU107" i="41"/>
  <c r="AT107" i="41" s="1"/>
  <c r="AD107" i="41"/>
  <c r="AD119" i="41"/>
  <c r="AW134" i="41"/>
  <c r="AW133" i="41" s="1"/>
  <c r="AG133" i="41"/>
  <c r="AL59" i="41"/>
  <c r="AE50" i="41"/>
  <c r="AD51" i="41"/>
  <c r="AA67" i="41"/>
  <c r="AR67" i="41"/>
  <c r="AQ67" i="41" s="1"/>
  <c r="AF50" i="41"/>
  <c r="BC50" i="41"/>
  <c r="AD52" i="41"/>
  <c r="AE56" i="41"/>
  <c r="AT65" i="41"/>
  <c r="AA77" i="41"/>
  <c r="AS79" i="41"/>
  <c r="AQ79" i="41" s="1"/>
  <c r="AA79" i="41"/>
  <c r="AU114" i="41"/>
  <c r="AT114" i="41" s="1"/>
  <c r="AD114" i="41"/>
  <c r="AD117" i="41"/>
  <c r="AU117" i="41"/>
  <c r="AT117" i="41" s="1"/>
  <c r="AV131" i="41"/>
  <c r="AT131" i="41" s="1"/>
  <c r="AX134" i="41"/>
  <c r="AX133" i="41" s="1"/>
  <c r="AH133" i="41"/>
  <c r="AT66" i="41"/>
  <c r="AB179" i="41"/>
  <c r="AR181" i="41"/>
  <c r="AA181" i="41"/>
  <c r="AJ187" i="41"/>
  <c r="AZ189" i="41"/>
  <c r="AZ187" i="41" s="1"/>
  <c r="AL84" i="41"/>
  <c r="BB84" i="41"/>
  <c r="AW166" i="41"/>
  <c r="AT166" i="41" s="1"/>
  <c r="AD166" i="41"/>
  <c r="AF56" i="41"/>
  <c r="AA85" i="41"/>
  <c r="AR85" i="41"/>
  <c r="AQ85" i="41" s="1"/>
  <c r="AD98" i="41"/>
  <c r="AT130" i="41"/>
  <c r="AV138" i="41"/>
  <c r="AT138" i="41" s="1"/>
  <c r="AD138" i="41"/>
  <c r="AH167" i="41"/>
  <c r="AI59" i="41"/>
  <c r="AD104" i="41"/>
  <c r="AU104" i="41"/>
  <c r="AT104" i="41" s="1"/>
  <c r="AR117" i="41"/>
  <c r="AQ117" i="41" s="1"/>
  <c r="AA117" i="41"/>
  <c r="BD50" i="41"/>
  <c r="BB56" i="41"/>
  <c r="AD72" i="41"/>
  <c r="AA82" i="41"/>
  <c r="AR82" i="41"/>
  <c r="AQ82" i="41" s="1"/>
  <c r="AO84" i="41"/>
  <c r="BE84" i="41"/>
  <c r="AR100" i="41"/>
  <c r="AQ100" i="41" s="1"/>
  <c r="AA100" i="41"/>
  <c r="AD118" i="41"/>
  <c r="AX118" i="41"/>
  <c r="AT118" i="41" s="1"/>
  <c r="AT129" i="41"/>
  <c r="AR136" i="41"/>
  <c r="AQ136" i="41" s="1"/>
  <c r="AA136" i="41"/>
  <c r="BD148" i="41"/>
  <c r="BD147" i="41" s="1"/>
  <c r="AN147" i="41"/>
  <c r="AT161" i="41"/>
  <c r="AI167" i="41"/>
  <c r="AY168" i="41"/>
  <c r="AY167" i="41" s="1"/>
  <c r="AA172" i="41"/>
  <c r="AR172" i="41"/>
  <c r="AQ172" i="41" s="1"/>
  <c r="AA69" i="41"/>
  <c r="AA70" i="41"/>
  <c r="AD88" i="41"/>
  <c r="AD92" i="41"/>
  <c r="AQ95" i="41"/>
  <c r="AA110" i="41"/>
  <c r="AA118" i="41"/>
  <c r="AR118" i="41"/>
  <c r="AQ118" i="41" s="1"/>
  <c r="Y123" i="41"/>
  <c r="AX124" i="41"/>
  <c r="AX123" i="41" s="1"/>
  <c r="AH123" i="41"/>
  <c r="AD125" i="41"/>
  <c r="AU125" i="41"/>
  <c r="AD135" i="41"/>
  <c r="AQ141" i="41"/>
  <c r="AZ167" i="41"/>
  <c r="AB84" i="41"/>
  <c r="AR86" i="41"/>
  <c r="AQ86" i="41" s="1"/>
  <c r="AA86" i="41"/>
  <c r="AU105" i="41"/>
  <c r="AT105" i="41" s="1"/>
  <c r="AD105" i="41"/>
  <c r="AA107" i="41"/>
  <c r="AR107" i="41"/>
  <c r="AQ107" i="41" s="1"/>
  <c r="BD134" i="41"/>
  <c r="BD133" i="41" s="1"/>
  <c r="AN133" i="41"/>
  <c r="AU162" i="41"/>
  <c r="AT162" i="41" s="1"/>
  <c r="AD162" i="41"/>
  <c r="AJ59" i="41"/>
  <c r="AA61" i="41"/>
  <c r="AT71" i="41"/>
  <c r="AD116" i="41"/>
  <c r="AU116" i="41"/>
  <c r="AT116" i="41" s="1"/>
  <c r="AU127" i="41"/>
  <c r="AT127" i="41" s="1"/>
  <c r="AD127" i="41"/>
  <c r="AY148" i="41"/>
  <c r="AI147" i="41"/>
  <c r="AT159" i="41"/>
  <c r="BB168" i="41"/>
  <c r="BB167" i="41" s="1"/>
  <c r="AL167" i="41"/>
  <c r="AW170" i="41"/>
  <c r="AW167" i="41" s="1"/>
  <c r="AG167" i="41"/>
  <c r="AU172" i="41"/>
  <c r="AT172" i="41" s="1"/>
  <c r="AD172" i="41"/>
  <c r="AT80" i="41"/>
  <c r="AC84" i="41"/>
  <c r="AD91" i="41"/>
  <c r="AE90" i="41"/>
  <c r="AA126" i="41"/>
  <c r="BE134" i="41"/>
  <c r="BE133" i="41" s="1"/>
  <c r="AO133" i="41"/>
  <c r="AA143" i="41"/>
  <c r="AR143" i="41"/>
  <c r="AQ143" i="41" s="1"/>
  <c r="AZ148" i="41"/>
  <c r="AJ147" i="41"/>
  <c r="AD66" i="41"/>
  <c r="AD71" i="41"/>
  <c r="Y84" i="41"/>
  <c r="BA91" i="41"/>
  <c r="AK90" i="41"/>
  <c r="AU120" i="41"/>
  <c r="AT120" i="41" s="1"/>
  <c r="AD120" i="41"/>
  <c r="BB123" i="41"/>
  <c r="AJ123" i="41"/>
  <c r="AA128" i="41"/>
  <c r="AA96" i="41"/>
  <c r="AU97" i="41"/>
  <c r="AT97" i="41" s="1"/>
  <c r="AD97" i="41"/>
  <c r="AU108" i="41"/>
  <c r="AT108" i="41" s="1"/>
  <c r="AD108" i="41"/>
  <c r="AS124" i="41"/>
  <c r="AA124" i="41"/>
  <c r="AA127" i="41"/>
  <c r="AD130" i="41"/>
  <c r="AU137" i="41"/>
  <c r="AD137" i="41"/>
  <c r="AD80" i="41"/>
  <c r="BB91" i="41"/>
  <c r="BB90" i="41" s="1"/>
  <c r="AL90" i="41"/>
  <c r="AD102" i="41"/>
  <c r="AR104" i="41"/>
  <c r="AQ104" i="41" s="1"/>
  <c r="AA104" i="41"/>
  <c r="AA129" i="41"/>
  <c r="AL147" i="41"/>
  <c r="BB148" i="41"/>
  <c r="BB147" i="41" s="1"/>
  <c r="AB147" i="41"/>
  <c r="AD161" i="41"/>
  <c r="AT163" i="41"/>
  <c r="AJ167" i="41"/>
  <c r="AQ96" i="41"/>
  <c r="AT102" i="41"/>
  <c r="AU106" i="41"/>
  <c r="AT106" i="41" s="1"/>
  <c r="AD106" i="41"/>
  <c r="AU111" i="41"/>
  <c r="AT111" i="41" s="1"/>
  <c r="AD111" i="41"/>
  <c r="AA121" i="41"/>
  <c r="AS146" i="41"/>
  <c r="AQ146" i="41" s="1"/>
  <c r="AA146" i="41"/>
  <c r="AM147" i="41"/>
  <c r="BC148" i="41"/>
  <c r="AR150" i="41"/>
  <c r="AQ150" i="41" s="1"/>
  <c r="AA150" i="41"/>
  <c r="BA168" i="41"/>
  <c r="BA167" i="41" s="1"/>
  <c r="AK167" i="41"/>
  <c r="AT96" i="41"/>
  <c r="AT113" i="41"/>
  <c r="AA141" i="41"/>
  <c r="AD144" i="41"/>
  <c r="AF147" i="41"/>
  <c r="AA154" i="41"/>
  <c r="AS154" i="41"/>
  <c r="AQ154" i="41" s="1"/>
  <c r="AU158" i="41"/>
  <c r="AT158" i="41" s="1"/>
  <c r="AD158" i="41"/>
  <c r="AD86" i="41"/>
  <c r="AB90" i="41"/>
  <c r="AR91" i="41"/>
  <c r="AA92" i="41"/>
  <c r="AA98" i="41"/>
  <c r="AD101" i="41"/>
  <c r="AD103" i="41"/>
  <c r="AD122" i="41"/>
  <c r="AU128" i="41"/>
  <c r="AT128" i="41" s="1"/>
  <c r="AD128" i="41"/>
  <c r="AV132" i="41"/>
  <c r="AT132" i="41" s="1"/>
  <c r="AD132" i="41"/>
  <c r="AE133" i="41"/>
  <c r="AU134" i="41"/>
  <c r="AD134" i="41"/>
  <c r="AD145" i="41"/>
  <c r="AU145" i="41"/>
  <c r="AT145" i="41" s="1"/>
  <c r="AS168" i="41"/>
  <c r="AC167" i="41"/>
  <c r="AU175" i="41"/>
  <c r="AT175" i="41" s="1"/>
  <c r="AD175" i="41"/>
  <c r="AD89" i="41"/>
  <c r="AD100" i="41"/>
  <c r="AT110" i="41"/>
  <c r="AB123" i="41"/>
  <c r="AV134" i="41"/>
  <c r="AF133" i="41"/>
  <c r="AQ139" i="41"/>
  <c r="AA142" i="41"/>
  <c r="AV148" i="41"/>
  <c r="AV147" i="41" s="1"/>
  <c r="AA162" i="41"/>
  <c r="AR162" i="41"/>
  <c r="AQ162" i="41" s="1"/>
  <c r="AS171" i="41"/>
  <c r="AQ171" i="41" s="1"/>
  <c r="AA171" i="41"/>
  <c r="AV174" i="41"/>
  <c r="AT174" i="41" s="1"/>
  <c r="AD174" i="41"/>
  <c r="AC179" i="41"/>
  <c r="AQ92" i="41"/>
  <c r="AD95" i="41"/>
  <c r="AD96" i="41"/>
  <c r="AT100" i="41"/>
  <c r="AT101" i="41"/>
  <c r="BA124" i="41"/>
  <c r="BA123" i="41" s="1"/>
  <c r="AK123" i="41"/>
  <c r="AL123" i="41"/>
  <c r="AD159" i="41"/>
  <c r="AD171" i="41"/>
  <c r="AU171" i="41"/>
  <c r="AT171" i="41" s="1"/>
  <c r="AD173" i="41"/>
  <c r="AU177" i="41"/>
  <c r="AT177" i="41" s="1"/>
  <c r="AD177" i="41"/>
  <c r="AU141" i="41"/>
  <c r="AD141" i="41"/>
  <c r="AU143" i="41"/>
  <c r="AD143" i="41"/>
  <c r="AC147" i="41"/>
  <c r="AD163" i="41"/>
  <c r="AT169" i="41"/>
  <c r="AD129" i="41"/>
  <c r="AU136" i="41"/>
  <c r="AT136" i="41" s="1"/>
  <c r="AD136" i="41"/>
  <c r="AD139" i="41"/>
  <c r="AU139" i="41"/>
  <c r="AT139" i="41" s="1"/>
  <c r="AD154" i="41"/>
  <c r="AU154" i="41"/>
  <c r="AT154" i="41" s="1"/>
  <c r="AQ165" i="41"/>
  <c r="AR173" i="41"/>
  <c r="AQ173" i="41" s="1"/>
  <c r="AA173" i="41"/>
  <c r="AA152" i="41"/>
  <c r="AR152" i="41"/>
  <c r="AQ152" i="41" s="1"/>
  <c r="AD178" i="41"/>
  <c r="AU184" i="41"/>
  <c r="AT184" i="41" s="1"/>
  <c r="AD184" i="41"/>
  <c r="AQ148" i="41"/>
  <c r="AD150" i="41"/>
  <c r="AU150" i="41"/>
  <c r="AT150" i="41" s="1"/>
  <c r="AA159" i="41"/>
  <c r="AR159" i="41"/>
  <c r="AQ159" i="41" s="1"/>
  <c r="AT178" i="41"/>
  <c r="AB133" i="41"/>
  <c r="AA139" i="41"/>
  <c r="AQ144" i="41"/>
  <c r="Y147" i="41"/>
  <c r="AD155" i="41"/>
  <c r="BC168" i="41"/>
  <c r="BC167" i="41" s="1"/>
  <c r="AM167" i="41"/>
  <c r="AD186" i="41"/>
  <c r="AW148" i="41"/>
  <c r="AG147" i="41"/>
  <c r="AT153" i="41"/>
  <c r="AL179" i="41"/>
  <c r="BB180" i="41"/>
  <c r="BB179" i="41" s="1"/>
  <c r="AT140" i="41"/>
  <c r="AH147" i="41"/>
  <c r="AD151" i="41"/>
  <c r="AA161" i="41"/>
  <c r="AR161" i="41"/>
  <c r="AQ161" i="41" s="1"/>
  <c r="AD170" i="41"/>
  <c r="AU170" i="41"/>
  <c r="AS134" i="41"/>
  <c r="AC133" i="41"/>
  <c r="AT151" i="41"/>
  <c r="AE179" i="41"/>
  <c r="AU180" i="41"/>
  <c r="AD180" i="41"/>
  <c r="AU186" i="41"/>
  <c r="AT186" i="41" s="1"/>
  <c r="AD156" i="41"/>
  <c r="AU156" i="41"/>
  <c r="AA166" i="41"/>
  <c r="AE167" i="41"/>
  <c r="AD168" i="41"/>
  <c r="Y167" i="41"/>
  <c r="AT182" i="41"/>
  <c r="AA184" i="41"/>
  <c r="AR184" i="41"/>
  <c r="AQ184" i="41" s="1"/>
  <c r="AD140" i="41"/>
  <c r="AA144" i="41"/>
  <c r="AA149" i="41"/>
  <c r="BD168" i="41"/>
  <c r="BD167" i="41" s="1"/>
  <c r="AN167" i="41"/>
  <c r="BE179" i="41"/>
  <c r="BE168" i="41"/>
  <c r="BE167" i="41" s="1"/>
  <c r="AO167" i="41"/>
  <c r="AA169" i="41"/>
  <c r="AQ175" i="41"/>
  <c r="AD185" i="41"/>
  <c r="AU185" i="41"/>
  <c r="AT185" i="41" s="1"/>
  <c r="BB188" i="41"/>
  <c r="BB187" i="41" s="1"/>
  <c r="AL187" i="41"/>
  <c r="AK147" i="41"/>
  <c r="AA165" i="41"/>
  <c r="AA186" i="41"/>
  <c r="AR186" i="41"/>
  <c r="AQ186" i="41" s="1"/>
  <c r="BC188" i="41"/>
  <c r="BC187" i="41" s="1"/>
  <c r="AM187" i="41"/>
  <c r="AM179" i="41"/>
  <c r="BC180" i="41"/>
  <c r="AD181" i="41"/>
  <c r="AD153" i="41"/>
  <c r="AA175" i="41"/>
  <c r="AA185" i="41"/>
  <c r="AR185" i="41"/>
  <c r="AQ185" i="41" s="1"/>
  <c r="AO179" i="41"/>
  <c r="AU181" i="41"/>
  <c r="AT181" i="41" s="1"/>
  <c r="AD188" i="41"/>
  <c r="AU188" i="41"/>
  <c r="AE187" i="41"/>
  <c r="AR182" i="41"/>
  <c r="AQ182" i="41" s="1"/>
  <c r="AA182" i="41"/>
  <c r="AD183" i="41"/>
  <c r="AD189" i="41"/>
  <c r="AU189" i="41"/>
  <c r="BA180" i="41"/>
  <c r="BA179" i="41" s="1"/>
  <c r="AK179" i="41"/>
  <c r="AX188" i="41"/>
  <c r="AX187" i="41" s="1"/>
  <c r="AD182" i="41"/>
  <c r="AZ180" i="41"/>
  <c r="AJ179" i="41"/>
  <c r="AB187" i="41"/>
  <c r="AR188" i="41"/>
  <c r="AA188" i="41"/>
  <c r="AR189" i="41"/>
  <c r="AQ189" i="41" s="1"/>
  <c r="AA189" i="41"/>
  <c r="AO187" i="41"/>
  <c r="AI187" i="41"/>
  <c r="AC187" i="41"/>
  <c r="AZ70" i="40"/>
  <c r="AZ56" i="40" s="1"/>
  <c r="AD70" i="40"/>
  <c r="BC41" i="40"/>
  <c r="AZ53" i="40"/>
  <c r="AJ53" i="40"/>
  <c r="AN41" i="40"/>
  <c r="BD42" i="40"/>
  <c r="BD41" i="40" s="1"/>
  <c r="AD42" i="40"/>
  <c r="AX41" i="40"/>
  <c r="AU50" i="40"/>
  <c r="AT50" i="40" s="1"/>
  <c r="AD50" i="40"/>
  <c r="BB48" i="40"/>
  <c r="BB47" i="40" s="1"/>
  <c r="AL47" i="40"/>
  <c r="AW53" i="40"/>
  <c r="AG53" i="40"/>
  <c r="AD86" i="40"/>
  <c r="AY76" i="40"/>
  <c r="AW73" i="40"/>
  <c r="AG73" i="40"/>
  <c r="AM41" i="40"/>
  <c r="AT67" i="40"/>
  <c r="AW68" i="40"/>
  <c r="AT68" i="40" s="1"/>
  <c r="AD68" i="40"/>
  <c r="AQ42" i="40"/>
  <c r="AR48" i="40"/>
  <c r="AB47" i="40"/>
  <c r="AA50" i="40"/>
  <c r="AS50" i="40"/>
  <c r="AQ50" i="40" s="1"/>
  <c r="AE47" i="40"/>
  <c r="AD48" i="40"/>
  <c r="Z48" i="40" s="1"/>
  <c r="AU48" i="40"/>
  <c r="AF41" i="40"/>
  <c r="BE42" i="40"/>
  <c r="BE41" i="40" s="1"/>
  <c r="AO41" i="40"/>
  <c r="AW52" i="40"/>
  <c r="AT52" i="40" s="1"/>
  <c r="AD52" i="40"/>
  <c r="AU64" i="40"/>
  <c r="AT64" i="40" s="1"/>
  <c r="AD64" i="40"/>
  <c r="AT86" i="40"/>
  <c r="AB41" i="40"/>
  <c r="AC41" i="40"/>
  <c r="AM47" i="40"/>
  <c r="BC48" i="40"/>
  <c r="BC47" i="40" s="1"/>
  <c r="AW42" i="40"/>
  <c r="AG41" i="40"/>
  <c r="AD55" i="40"/>
  <c r="AA75" i="40"/>
  <c r="AR75" i="40"/>
  <c r="AQ75" i="40" s="1"/>
  <c r="AD107" i="40"/>
  <c r="AU107" i="40"/>
  <c r="AT107" i="40" s="1"/>
  <c r="AD65" i="40"/>
  <c r="AS48" i="40"/>
  <c r="AC47" i="40"/>
  <c r="AR55" i="40"/>
  <c r="AQ55" i="40" s="1"/>
  <c r="AA55" i="40"/>
  <c r="AD44" i="40"/>
  <c r="AU44" i="40"/>
  <c r="AT44" i="40" s="1"/>
  <c r="AJ47" i="40"/>
  <c r="AZ47" i="40"/>
  <c r="AH47" i="40"/>
  <c r="AT55" i="40"/>
  <c r="AA66" i="40"/>
  <c r="AR66" i="40"/>
  <c r="AQ66" i="40" s="1"/>
  <c r="AH53" i="40"/>
  <c r="AL41" i="40"/>
  <c r="BB41" i="40"/>
  <c r="AK47" i="40"/>
  <c r="AM73" i="40"/>
  <c r="BA78" i="40"/>
  <c r="BA76" i="40" s="1"/>
  <c r="AK76" i="40"/>
  <c r="AR114" i="40"/>
  <c r="AQ114" i="40" s="1"/>
  <c r="AA114" i="40"/>
  <c r="BA47" i="40"/>
  <c r="AY53" i="40"/>
  <c r="AI53" i="40"/>
  <c r="AU42" i="40"/>
  <c r="AE41" i="40"/>
  <c r="AD43" i="40"/>
  <c r="AT46" i="40"/>
  <c r="AI41" i="40"/>
  <c r="AY42" i="40"/>
  <c r="AY41" i="40" s="1"/>
  <c r="AS43" i="40"/>
  <c r="AQ43" i="40" s="1"/>
  <c r="AI47" i="40"/>
  <c r="AL53" i="40"/>
  <c r="AO53" i="40"/>
  <c r="BE53" i="40"/>
  <c r="AV57" i="40"/>
  <c r="AF56" i="40"/>
  <c r="AF76" i="40"/>
  <c r="AR86" i="40"/>
  <c r="AQ86" i="40" s="1"/>
  <c r="AA86" i="40"/>
  <c r="AA87" i="40"/>
  <c r="AS87" i="40"/>
  <c r="AQ87" i="40" s="1"/>
  <c r="AR95" i="40"/>
  <c r="AQ95" i="40" s="1"/>
  <c r="AA95" i="40"/>
  <c r="AD45" i="40"/>
  <c r="BE76" i="40"/>
  <c r="AZ42" i="40"/>
  <c r="AZ41" i="40" s="1"/>
  <c r="AJ41" i="40"/>
  <c r="AW57" i="40"/>
  <c r="AG56" i="40"/>
  <c r="AR70" i="40"/>
  <c r="AQ70" i="40" s="1"/>
  <c r="AU87" i="40"/>
  <c r="AT87" i="40" s="1"/>
  <c r="AD87" i="40"/>
  <c r="AU91" i="40"/>
  <c r="AT91" i="40" s="1"/>
  <c r="AD91" i="40"/>
  <c r="AH41" i="40"/>
  <c r="AD49" i="40"/>
  <c r="AZ82" i="40"/>
  <c r="AJ76" i="40"/>
  <c r="AT89" i="40"/>
  <c r="BD110" i="40"/>
  <c r="AK41" i="40"/>
  <c r="AR46" i="40"/>
  <c r="AQ46" i="40" s="1"/>
  <c r="AA46" i="40"/>
  <c r="AF47" i="40"/>
  <c r="BD48" i="40"/>
  <c r="BD47" i="40" s="1"/>
  <c r="AN47" i="40"/>
  <c r="AK53" i="40"/>
  <c r="AH56" i="40"/>
  <c r="AX58" i="40"/>
  <c r="Y56" i="40"/>
  <c r="AA68" i="40"/>
  <c r="AR68" i="40"/>
  <c r="AQ68" i="40" s="1"/>
  <c r="BC110" i="40"/>
  <c r="AM110" i="40"/>
  <c r="AK122" i="40"/>
  <c r="BA123" i="40"/>
  <c r="BA122" i="40" s="1"/>
  <c r="AG47" i="40"/>
  <c r="AT49" i="40"/>
  <c r="AI56" i="40"/>
  <c r="AA78" i="40"/>
  <c r="AR78" i="40"/>
  <c r="AQ78" i="40" s="1"/>
  <c r="AT79" i="40"/>
  <c r="AL122" i="40"/>
  <c r="BB123" i="40"/>
  <c r="BB122" i="40" s="1"/>
  <c r="AV48" i="40"/>
  <c r="AD51" i="40"/>
  <c r="AU51" i="40"/>
  <c r="AT51" i="40" s="1"/>
  <c r="AR52" i="40"/>
  <c r="AQ52" i="40" s="1"/>
  <c r="AA52" i="40"/>
  <c r="AC53" i="40"/>
  <c r="AX53" i="40"/>
  <c r="BE73" i="40"/>
  <c r="AO73" i="40"/>
  <c r="AX77" i="40"/>
  <c r="AH76" i="40"/>
  <c r="BB76" i="40"/>
  <c r="AL76" i="40"/>
  <c r="AR100" i="40"/>
  <c r="AQ100" i="40" s="1"/>
  <c r="AA100" i="40"/>
  <c r="AS123" i="40"/>
  <c r="AC122" i="40"/>
  <c r="AM122" i="40"/>
  <c r="BC123" i="40"/>
  <c r="BC122" i="40" s="1"/>
  <c r="BB138" i="40"/>
  <c r="AD138" i="40"/>
  <c r="AN154" i="40"/>
  <c r="BD155" i="40"/>
  <c r="BD154" i="40" s="1"/>
  <c r="AR45" i="40"/>
  <c r="AQ45" i="40" s="1"/>
  <c r="AA45" i="40"/>
  <c r="AW48" i="40"/>
  <c r="BB56" i="40"/>
  <c r="AS71" i="40"/>
  <c r="AQ71" i="40" s="1"/>
  <c r="AA71" i="40"/>
  <c r="AH73" i="40"/>
  <c r="AB73" i="40"/>
  <c r="AI76" i="40"/>
  <c r="AA111" i="40"/>
  <c r="AR111" i="40"/>
  <c r="AB110" i="40"/>
  <c r="AA118" i="40"/>
  <c r="AD123" i="40"/>
  <c r="BD123" i="40"/>
  <c r="BD122" i="40" s="1"/>
  <c r="AN122" i="40"/>
  <c r="AS138" i="40"/>
  <c r="AA138" i="40"/>
  <c r="BC138" i="40"/>
  <c r="AM53" i="40"/>
  <c r="AD71" i="40"/>
  <c r="AU71" i="40"/>
  <c r="AT71" i="40" s="1"/>
  <c r="AD78" i="40"/>
  <c r="AU78" i="40"/>
  <c r="AQ118" i="40"/>
  <c r="AD147" i="40"/>
  <c r="AU147" i="40"/>
  <c r="AT147" i="40" s="1"/>
  <c r="AR44" i="40"/>
  <c r="AQ44" i="40" s="1"/>
  <c r="AA44" i="40"/>
  <c r="AD46" i="40"/>
  <c r="AF53" i="40"/>
  <c r="AN53" i="40"/>
  <c r="AR57" i="40"/>
  <c r="AA57" i="40"/>
  <c r="AB56" i="40"/>
  <c r="AU62" i="40"/>
  <c r="AT62" i="40" s="1"/>
  <c r="AD62" i="40"/>
  <c r="AY56" i="40"/>
  <c r="BA73" i="40"/>
  <c r="BC76" i="40"/>
  <c r="AN56" i="40"/>
  <c r="AU58" i="40"/>
  <c r="AD58" i="40"/>
  <c r="AN73" i="40"/>
  <c r="BD73" i="40"/>
  <c r="AT108" i="40"/>
  <c r="AX118" i="40"/>
  <c r="AT118" i="40" s="1"/>
  <c r="AD118" i="40"/>
  <c r="AU120" i="40"/>
  <c r="AT120" i="40" s="1"/>
  <c r="AD120" i="40"/>
  <c r="AZ122" i="40"/>
  <c r="AD124" i="40"/>
  <c r="AU124" i="40"/>
  <c r="AT124" i="40" s="1"/>
  <c r="AY122" i="40"/>
  <c r="AB53" i="40"/>
  <c r="AJ56" i="40"/>
  <c r="BA56" i="40"/>
  <c r="AD60" i="40"/>
  <c r="AX69" i="40"/>
  <c r="AT69" i="40" s="1"/>
  <c r="AP69" i="40" s="1"/>
  <c r="AD69" i="40"/>
  <c r="AD75" i="40"/>
  <c r="AV75" i="40"/>
  <c r="AB76" i="40"/>
  <c r="AR77" i="40"/>
  <c r="AA77" i="40"/>
  <c r="BD76" i="40"/>
  <c r="AD89" i="40"/>
  <c r="AD90" i="40"/>
  <c r="AU90" i="40"/>
  <c r="AT90" i="40" s="1"/>
  <c r="AR98" i="40"/>
  <c r="AQ98" i="40" s="1"/>
  <c r="AA98" i="40"/>
  <c r="AQ121" i="40"/>
  <c r="AU123" i="40"/>
  <c r="AE122" i="40"/>
  <c r="AR129" i="40"/>
  <c r="AQ129" i="40" s="1"/>
  <c r="AA129" i="40"/>
  <c r="AM154" i="40"/>
  <c r="BC155" i="40"/>
  <c r="BC154" i="40" s="1"/>
  <c r="AZ154" i="40"/>
  <c r="AJ154" i="40"/>
  <c r="BD57" i="40"/>
  <c r="BD56" i="40" s="1"/>
  <c r="AR64" i="40"/>
  <c r="AQ64" i="40" s="1"/>
  <c r="AA64" i="40"/>
  <c r="AA69" i="40"/>
  <c r="AD72" i="40"/>
  <c r="AX95" i="40"/>
  <c r="AT95" i="40" s="1"/>
  <c r="AD95" i="40"/>
  <c r="AU129" i="40"/>
  <c r="AT129" i="40" s="1"/>
  <c r="AD129" i="40"/>
  <c r="BE48" i="40"/>
  <c r="BE47" i="40" s="1"/>
  <c r="AO47" i="40"/>
  <c r="AA49" i="40"/>
  <c r="AL56" i="40"/>
  <c r="AU60" i="40"/>
  <c r="AT60" i="40" s="1"/>
  <c r="AR62" i="40"/>
  <c r="AQ62" i="40" s="1"/>
  <c r="AA62" i="40"/>
  <c r="AQ67" i="40"/>
  <c r="AT72" i="40"/>
  <c r="AS85" i="40"/>
  <c r="AQ85" i="40" s="1"/>
  <c r="AA85" i="40"/>
  <c r="AR103" i="40"/>
  <c r="AQ103" i="40" s="1"/>
  <c r="AA103" i="40"/>
  <c r="AQ115" i="40"/>
  <c r="BA161" i="40"/>
  <c r="AT161" i="40" s="1"/>
  <c r="AD161" i="40"/>
  <c r="AT45" i="40"/>
  <c r="BC53" i="40"/>
  <c r="AS57" i="40"/>
  <c r="AC56" i="40"/>
  <c r="AD79" i="40"/>
  <c r="AD80" i="40"/>
  <c r="AD85" i="40"/>
  <c r="AU85" i="40"/>
  <c r="AT85" i="40" s="1"/>
  <c r="AU92" i="40"/>
  <c r="AT92" i="40" s="1"/>
  <c r="AD92" i="40"/>
  <c r="AD93" i="40"/>
  <c r="AU93" i="40"/>
  <c r="AT93" i="40" s="1"/>
  <c r="AV98" i="40"/>
  <c r="AT98" i="40" s="1"/>
  <c r="AD98" i="40"/>
  <c r="AO110" i="40"/>
  <c r="AA121" i="40"/>
  <c r="BE127" i="40"/>
  <c r="AT127" i="40" s="1"/>
  <c r="AO122" i="40"/>
  <c r="AE53" i="40"/>
  <c r="BD53" i="40"/>
  <c r="AD54" i="40"/>
  <c r="BC57" i="40"/>
  <c r="BC56" i="40" s="1"/>
  <c r="AM56" i="40"/>
  <c r="AK56" i="40"/>
  <c r="AT80" i="40"/>
  <c r="AT83" i="40"/>
  <c r="AD84" i="40"/>
  <c r="Z84" i="40" s="1"/>
  <c r="AU84" i="40"/>
  <c r="AT84" i="40" s="1"/>
  <c r="AX125" i="40"/>
  <c r="AT125" i="40" s="1"/>
  <c r="AH122" i="40"/>
  <c r="AV111" i="40"/>
  <c r="AF110" i="40"/>
  <c r="AU138" i="40"/>
  <c r="AA172" i="40"/>
  <c r="AS172" i="40"/>
  <c r="AQ172" i="40" s="1"/>
  <c r="AA58" i="40"/>
  <c r="AD67" i="40"/>
  <c r="AF73" i="40"/>
  <c r="AL73" i="40"/>
  <c r="AV99" i="40"/>
  <c r="AT99" i="40" s="1"/>
  <c r="AD99" i="40"/>
  <c r="AD103" i="40"/>
  <c r="AW111" i="40"/>
  <c r="AW110" i="40" s="1"/>
  <c r="AG110" i="40"/>
  <c r="AD125" i="40"/>
  <c r="AU139" i="40"/>
  <c r="AD139" i="40"/>
  <c r="BD139" i="40"/>
  <c r="BA159" i="40"/>
  <c r="AK154" i="40"/>
  <c r="AR61" i="40"/>
  <c r="AQ61" i="40" s="1"/>
  <c r="AA61" i="40"/>
  <c r="AA65" i="40"/>
  <c r="BB73" i="40"/>
  <c r="Y53" i="40"/>
  <c r="BE57" i="40"/>
  <c r="BE56" i="40" s="1"/>
  <c r="AO56" i="40"/>
  <c r="AQ58" i="40"/>
  <c r="AD61" i="40"/>
  <c r="AC73" i="40"/>
  <c r="AM76" i="40"/>
  <c r="AR79" i="40"/>
  <c r="AQ79" i="40" s="1"/>
  <c r="AA79" i="40"/>
  <c r="AQ89" i="40"/>
  <c r="AD116" i="40"/>
  <c r="AV130" i="40"/>
  <c r="AT130" i="40" s="1"/>
  <c r="AP130" i="40" s="1"/>
  <c r="AD130" i="40"/>
  <c r="AD150" i="40"/>
  <c r="AU150" i="40"/>
  <c r="AT150" i="40" s="1"/>
  <c r="AA159" i="40"/>
  <c r="AR159" i="40"/>
  <c r="AQ159" i="40" s="1"/>
  <c r="AR104" i="40"/>
  <c r="AQ104" i="40" s="1"/>
  <c r="AA104" i="40"/>
  <c r="AS149" i="40"/>
  <c r="AQ149" i="40" s="1"/>
  <c r="AA149" i="40"/>
  <c r="AK73" i="40"/>
  <c r="AD63" i="40"/>
  <c r="AD66" i="40"/>
  <c r="AR72" i="40"/>
  <c r="AQ72" i="40" s="1"/>
  <c r="AA72" i="40"/>
  <c r="AN76" i="40"/>
  <c r="AA80" i="40"/>
  <c r="AR80" i="40"/>
  <c r="AQ80" i="40" s="1"/>
  <c r="AX82" i="40"/>
  <c r="AD82" i="40"/>
  <c r="AT94" i="40"/>
  <c r="AT104" i="40"/>
  <c r="AQ106" i="40"/>
  <c r="AD109" i="40"/>
  <c r="AU109" i="40"/>
  <c r="AT109" i="40" s="1"/>
  <c r="AX111" i="40"/>
  <c r="AH110" i="40"/>
  <c r="AT116" i="40"/>
  <c r="AZ144" i="40"/>
  <c r="AT144" i="40" s="1"/>
  <c r="AD144" i="40"/>
  <c r="AD151" i="40"/>
  <c r="AU151" i="40"/>
  <c r="AT151" i="40" s="1"/>
  <c r="AT153" i="40"/>
  <c r="AU59" i="40"/>
  <c r="AT59" i="40" s="1"/>
  <c r="AD59" i="40"/>
  <c r="AT63" i="40"/>
  <c r="AW77" i="40"/>
  <c r="AD77" i="40"/>
  <c r="AG76" i="40"/>
  <c r="AO76" i="40"/>
  <c r="AR81" i="40"/>
  <c r="AQ81" i="40" s="1"/>
  <c r="AA81" i="40"/>
  <c r="AL110" i="40"/>
  <c r="AA124" i="40"/>
  <c r="AR124" i="40"/>
  <c r="AQ124" i="40" s="1"/>
  <c r="AD126" i="40"/>
  <c r="AU126" i="40"/>
  <c r="AT126" i="40" s="1"/>
  <c r="AT128" i="40"/>
  <c r="AA131" i="40"/>
  <c r="AR131" i="40"/>
  <c r="AQ131" i="40" s="1"/>
  <c r="BB156" i="40"/>
  <c r="BB154" i="40" s="1"/>
  <c r="AL154" i="40"/>
  <c r="AA60" i="40"/>
  <c r="AA63" i="40"/>
  <c r="Y73" i="40"/>
  <c r="AU74" i="40"/>
  <c r="AT74" i="40" s="1"/>
  <c r="AD74" i="40"/>
  <c r="Y76" i="40"/>
  <c r="AU102" i="40"/>
  <c r="AT102" i="40" s="1"/>
  <c r="AD102" i="40"/>
  <c r="AF122" i="40"/>
  <c r="AV123" i="40"/>
  <c r="AA135" i="40"/>
  <c r="AR135" i="40"/>
  <c r="AQ135" i="40" s="1"/>
  <c r="AD160" i="40"/>
  <c r="AU160" i="40"/>
  <c r="AT160" i="40" s="1"/>
  <c r="AD171" i="40"/>
  <c r="AU171" i="40"/>
  <c r="AT171" i="40" s="1"/>
  <c r="AI73" i="40"/>
  <c r="AS112" i="40"/>
  <c r="AQ112" i="40" s="1"/>
  <c r="AS134" i="40"/>
  <c r="AQ134" i="40" s="1"/>
  <c r="AA134" i="40"/>
  <c r="AW140" i="40"/>
  <c r="AT140" i="40" s="1"/>
  <c r="AD140" i="40"/>
  <c r="AT142" i="40"/>
  <c r="AD152" i="40"/>
  <c r="AU152" i="40"/>
  <c r="AT152" i="40" s="1"/>
  <c r="AV155" i="40"/>
  <c r="AV154" i="40" s="1"/>
  <c r="AF154" i="40"/>
  <c r="AH164" i="40"/>
  <c r="AE56" i="40"/>
  <c r="AD57" i="40"/>
  <c r="AY73" i="40"/>
  <c r="AD83" i="40"/>
  <c r="AQ91" i="40"/>
  <c r="AD108" i="40"/>
  <c r="AR109" i="40"/>
  <c r="AQ109" i="40" s="1"/>
  <c r="AA109" i="40"/>
  <c r="AC110" i="40"/>
  <c r="AS111" i="40"/>
  <c r="AD113" i="40"/>
  <c r="AU113" i="40"/>
  <c r="AT113" i="40" s="1"/>
  <c r="AA125" i="40"/>
  <c r="AT132" i="40"/>
  <c r="AD134" i="40"/>
  <c r="AJ73" i="40"/>
  <c r="AE76" i="40"/>
  <c r="AT81" i="40"/>
  <c r="AA101" i="40"/>
  <c r="AR101" i="40"/>
  <c r="AQ101" i="40" s="1"/>
  <c r="AD106" i="40"/>
  <c r="AU106" i="40"/>
  <c r="AT106" i="40" s="1"/>
  <c r="AQ107" i="40"/>
  <c r="AQ108" i="40"/>
  <c r="AU111" i="40"/>
  <c r="AE110" i="40"/>
  <c r="AD111" i="40"/>
  <c r="AT114" i="40"/>
  <c r="AU115" i="40"/>
  <c r="AT115" i="40" s="1"/>
  <c r="AD115" i="40"/>
  <c r="BA110" i="40"/>
  <c r="AK110" i="40"/>
  <c r="AD135" i="40"/>
  <c r="AD153" i="40"/>
  <c r="Z153" i="40" s="1"/>
  <c r="AC76" i="40"/>
  <c r="AS77" i="40"/>
  <c r="AD88" i="40"/>
  <c r="Z88" i="40" s="1"/>
  <c r="AR116" i="40"/>
  <c r="AQ116" i="40" s="1"/>
  <c r="AU117" i="40"/>
  <c r="AT117" i="40" s="1"/>
  <c r="AD117" i="40"/>
  <c r="AU121" i="40"/>
  <c r="AT121" i="40" s="1"/>
  <c r="AD121" i="40"/>
  <c r="AW123" i="40"/>
  <c r="AW122" i="40" s="1"/>
  <c r="AG122" i="40"/>
  <c r="AQ141" i="40"/>
  <c r="AQ142" i="40"/>
  <c r="AT149" i="40"/>
  <c r="AT158" i="40"/>
  <c r="AT162" i="40"/>
  <c r="AP162" i="40" s="1"/>
  <c r="AE73" i="40"/>
  <c r="AR93" i="40"/>
  <c r="AQ93" i="40" s="1"/>
  <c r="AA93" i="40"/>
  <c r="AI110" i="40"/>
  <c r="AY111" i="40"/>
  <c r="AA115" i="40"/>
  <c r="AR119" i="40"/>
  <c r="AQ119" i="40" s="1"/>
  <c r="AA119" i="40"/>
  <c r="AT119" i="40"/>
  <c r="AU146" i="40"/>
  <c r="AT146" i="40" s="1"/>
  <c r="AD146" i="40"/>
  <c r="AY159" i="40"/>
  <c r="AD159" i="40"/>
  <c r="AA165" i="40"/>
  <c r="AB164" i="40"/>
  <c r="AR165" i="40"/>
  <c r="AA91" i="40"/>
  <c r="AD94" i="40"/>
  <c r="AD100" i="40"/>
  <c r="AD105" i="40"/>
  <c r="AD131" i="40"/>
  <c r="AU131" i="40"/>
  <c r="AT131" i="40" s="1"/>
  <c r="AR132" i="40"/>
  <c r="AQ132" i="40" s="1"/>
  <c r="AA132" i="40"/>
  <c r="AT134" i="40"/>
  <c r="AY138" i="40"/>
  <c r="AU145" i="40"/>
  <c r="AT145" i="40" s="1"/>
  <c r="AD145" i="40"/>
  <c r="AA147" i="40"/>
  <c r="AA152" i="40"/>
  <c r="AR152" i="40"/>
  <c r="AQ152" i="40" s="1"/>
  <c r="AA156" i="40"/>
  <c r="AR156" i="40"/>
  <c r="AQ156" i="40" s="1"/>
  <c r="AJ164" i="40"/>
  <c r="AZ165" i="40"/>
  <c r="AD165" i="40"/>
  <c r="AA169" i="40"/>
  <c r="AR169" i="40"/>
  <c r="AQ169" i="40" s="1"/>
  <c r="AD81" i="40"/>
  <c r="AT100" i="40"/>
  <c r="AT105" i="40"/>
  <c r="AJ110" i="40"/>
  <c r="AZ111" i="40"/>
  <c r="AZ110" i="40" s="1"/>
  <c r="AV112" i="40"/>
  <c r="AT112" i="40" s="1"/>
  <c r="AD112" i="40"/>
  <c r="AT135" i="40"/>
  <c r="AC154" i="40"/>
  <c r="AS155" i="40"/>
  <c r="AA155" i="40"/>
  <c r="AS165" i="40"/>
  <c r="AC164" i="40"/>
  <c r="AA106" i="40"/>
  <c r="AJ122" i="40"/>
  <c r="AV138" i="40"/>
  <c r="AD157" i="40"/>
  <c r="AU157" i="40"/>
  <c r="AT157" i="40" s="1"/>
  <c r="AT169" i="40"/>
  <c r="BE154" i="40"/>
  <c r="AQ161" i="40"/>
  <c r="AD114" i="40"/>
  <c r="AA168" i="40"/>
  <c r="AR168" i="40"/>
  <c r="AQ168" i="40" s="1"/>
  <c r="AQ145" i="40"/>
  <c r="AV164" i="40"/>
  <c r="AA123" i="40"/>
  <c r="AD127" i="40"/>
  <c r="AD128" i="40"/>
  <c r="AW155" i="40"/>
  <c r="AG154" i="40"/>
  <c r="AU156" i="40"/>
  <c r="AD156" i="40"/>
  <c r="AE154" i="40"/>
  <c r="AA163" i="40"/>
  <c r="AD119" i="40"/>
  <c r="AB122" i="40"/>
  <c r="AI122" i="40"/>
  <c r="AW138" i="40"/>
  <c r="AQ139" i="40"/>
  <c r="AA144" i="40"/>
  <c r="AO154" i="40"/>
  <c r="AA141" i="40"/>
  <c r="AD143" i="40"/>
  <c r="AV143" i="40"/>
  <c r="AT143" i="40" s="1"/>
  <c r="AX155" i="40"/>
  <c r="AX154" i="40" s="1"/>
  <c r="AH154" i="40"/>
  <c r="AU133" i="40"/>
  <c r="AT133" i="40" s="1"/>
  <c r="AD133" i="40"/>
  <c r="AD142" i="40"/>
  <c r="AI154" i="40"/>
  <c r="AY155" i="40"/>
  <c r="BE166" i="40"/>
  <c r="BE164" i="40" s="1"/>
  <c r="AO164" i="40"/>
  <c r="AA136" i="40"/>
  <c r="AA139" i="40"/>
  <c r="AQ151" i="40"/>
  <c r="BB166" i="40"/>
  <c r="BB164" i="40" s="1"/>
  <c r="AL164" i="40"/>
  <c r="Y154" i="40"/>
  <c r="AA160" i="40"/>
  <c r="AD163" i="40"/>
  <c r="AR171" i="40"/>
  <c r="AQ171" i="40" s="1"/>
  <c r="AA171" i="40"/>
  <c r="AT148" i="40"/>
  <c r="AR157" i="40"/>
  <c r="AQ157" i="40" s="1"/>
  <c r="AA157" i="40"/>
  <c r="AT163" i="40"/>
  <c r="AS166" i="40"/>
  <c r="AQ166" i="40" s="1"/>
  <c r="AA166" i="40"/>
  <c r="AE164" i="40"/>
  <c r="AU167" i="40"/>
  <c r="AT167" i="40" s="1"/>
  <c r="AA140" i="40"/>
  <c r="AR140" i="40"/>
  <c r="AQ140" i="40" s="1"/>
  <c r="AA145" i="40"/>
  <c r="AB154" i="40"/>
  <c r="AR155" i="40"/>
  <c r="BD166" i="40"/>
  <c r="BD164" i="40" s="1"/>
  <c r="AN164" i="40"/>
  <c r="AD162" i="40"/>
  <c r="BA165" i="40"/>
  <c r="BA164" i="40" s="1"/>
  <c r="AK164" i="40"/>
  <c r="AD148" i="40"/>
  <c r="AA161" i="40"/>
  <c r="AI164" i="40"/>
  <c r="AY166" i="40"/>
  <c r="AD149" i="40"/>
  <c r="AD158" i="40"/>
  <c r="AA167" i="40"/>
  <c r="AR167" i="40"/>
  <c r="AQ167" i="40" s="1"/>
  <c r="AD169" i="40"/>
  <c r="AU155" i="40"/>
  <c r="AD155" i="40"/>
  <c r="AM164" i="40"/>
  <c r="BC165" i="40"/>
  <c r="BC164" i="40" s="1"/>
  <c r="AT168" i="40"/>
  <c r="AF164" i="40"/>
  <c r="AU172" i="40"/>
  <c r="AT172" i="40" s="1"/>
  <c r="AD172" i="40"/>
  <c r="AG164" i="40"/>
  <c r="AW165" i="40"/>
  <c r="AW164" i="40" s="1"/>
  <c r="AD168" i="40"/>
  <c r="AU170" i="40"/>
  <c r="AT170" i="40" s="1"/>
  <c r="AD170" i="40"/>
  <c r="AX164" i="40"/>
  <c r="AA170" i="40"/>
  <c r="AD166" i="40"/>
  <c r="AU166" i="40"/>
  <c r="AY61" i="38"/>
  <c r="AY60" i="38" s="1"/>
  <c r="AI60" i="38"/>
  <c r="AE60" i="38"/>
  <c r="AB60" i="38"/>
  <c r="AA61" i="38"/>
  <c r="AR61" i="38"/>
  <c r="AR62" i="38"/>
  <c r="AQ62" i="38" s="1"/>
  <c r="AA62" i="38"/>
  <c r="AR66" i="38"/>
  <c r="AQ66" i="38" s="1"/>
  <c r="AA66" i="38"/>
  <c r="AG60" i="38"/>
  <c r="AX60" i="38"/>
  <c r="AO60" i="38"/>
  <c r="AV62" i="38"/>
  <c r="AT62" i="38" s="1"/>
  <c r="AD62" i="38"/>
  <c r="AH60" i="38"/>
  <c r="AS61" i="38"/>
  <c r="AC60" i="38"/>
  <c r="AM60" i="38"/>
  <c r="BC61" i="38"/>
  <c r="BC60" i="38" s="1"/>
  <c r="AA65" i="38"/>
  <c r="AR65" i="38"/>
  <c r="AQ65" i="38" s="1"/>
  <c r="AU66" i="38"/>
  <c r="AT66" i="38" s="1"/>
  <c r="AD66" i="38"/>
  <c r="AV64" i="38"/>
  <c r="AT64" i="38" s="1"/>
  <c r="AD64" i="38"/>
  <c r="AW61" i="38"/>
  <c r="AW60" i="38" s="1"/>
  <c r="AF60" i="38"/>
  <c r="BA61" i="38"/>
  <c r="BA60" i="38" s="1"/>
  <c r="AK60" i="38"/>
  <c r="AU63" i="38"/>
  <c r="AD63" i="38"/>
  <c r="BB61" i="38"/>
  <c r="BB60" i="38" s="1"/>
  <c r="AL60" i="38"/>
  <c r="AN60" i="38"/>
  <c r="BD61" i="38"/>
  <c r="BD60" i="38" s="1"/>
  <c r="AZ61" i="38"/>
  <c r="AZ60" i="38" s="1"/>
  <c r="AJ60" i="38"/>
  <c r="BE61" i="38"/>
  <c r="BE60" i="38" s="1"/>
  <c r="AR67" i="38"/>
  <c r="AQ67" i="38" s="1"/>
  <c r="AA67" i="38"/>
  <c r="AU65" i="38"/>
  <c r="AT65" i="38" s="1"/>
  <c r="AD65" i="38"/>
  <c r="AD67" i="38"/>
  <c r="AS56" i="38"/>
  <c r="AQ56" i="38" s="1"/>
  <c r="AA56" i="38"/>
  <c r="BD54" i="38"/>
  <c r="BD53" i="38" s="1"/>
  <c r="AN53" i="38"/>
  <c r="BC54" i="38"/>
  <c r="BC53" i="38" s="1"/>
  <c r="AM53" i="38"/>
  <c r="AG53" i="38"/>
  <c r="AW54" i="38"/>
  <c r="AW53" i="38" s="1"/>
  <c r="AZ53" i="38"/>
  <c r="AY53" i="38"/>
  <c r="AD59" i="38"/>
  <c r="AU59" i="38"/>
  <c r="AT59" i="38" s="1"/>
  <c r="AS54" i="38"/>
  <c r="AQ54" i="38" s="1"/>
  <c r="AC53" i="38"/>
  <c r="AI53" i="38"/>
  <c r="AA54" i="38"/>
  <c r="AV53" i="38"/>
  <c r="AR59" i="38"/>
  <c r="AQ59" i="38" s="1"/>
  <c r="AA59" i="38"/>
  <c r="AT56" i="38"/>
  <c r="AX53" i="38"/>
  <c r="AL53" i="38"/>
  <c r="AD56" i="38"/>
  <c r="AB53" i="38"/>
  <c r="AF53" i="38"/>
  <c r="BB54" i="38"/>
  <c r="BB53" i="38" s="1"/>
  <c r="AR58" i="38"/>
  <c r="AQ58" i="38" s="1"/>
  <c r="AE53" i="38"/>
  <c r="AD54" i="38"/>
  <c r="AH53" i="38"/>
  <c r="AU58" i="38"/>
  <c r="AT58" i="38" s="1"/>
  <c r="AD58" i="38"/>
  <c r="AD57" i="38"/>
  <c r="AA57" i="38"/>
  <c r="AR55" i="38"/>
  <c r="AQ55" i="38" s="1"/>
  <c r="AA55" i="38"/>
  <c r="AJ53" i="38"/>
  <c r="BE54" i="38"/>
  <c r="BE53" i="38" s="1"/>
  <c r="AO53" i="38"/>
  <c r="AD55" i="38"/>
  <c r="BA54" i="38"/>
  <c r="BA53" i="38" s="1"/>
  <c r="AU57" i="38"/>
  <c r="AT57" i="38" s="1"/>
  <c r="AF51" i="38"/>
  <c r="AV52" i="38"/>
  <c r="BB48" i="38"/>
  <c r="AL48" i="38"/>
  <c r="AF48" i="38"/>
  <c r="AV48" i="38"/>
  <c r="AG48" i="38"/>
  <c r="BA48" i="38"/>
  <c r="AK48" i="38"/>
  <c r="AM48" i="38"/>
  <c r="AE48" i="38"/>
  <c r="AN51" i="38"/>
  <c r="BD52" i="38"/>
  <c r="BD51" i="38" s="1"/>
  <c r="AI48" i="38"/>
  <c r="AJ48" i="38"/>
  <c r="Y51" i="38"/>
  <c r="AZ51" i="38"/>
  <c r="AJ51" i="38"/>
  <c r="AO51" i="38"/>
  <c r="BD48" i="38"/>
  <c r="AN48" i="38"/>
  <c r="Y48" i="38"/>
  <c r="AM51" i="38"/>
  <c r="BC52" i="38"/>
  <c r="BC51" i="38" s="1"/>
  <c r="AH48" i="38"/>
  <c r="BE51" i="38"/>
  <c r="BE48" i="38"/>
  <c r="AY48" i="38"/>
  <c r="AW52" i="38"/>
  <c r="AG51" i="38"/>
  <c r="AQ52" i="38"/>
  <c r="AB48" i="38"/>
  <c r="AC48" i="38"/>
  <c r="AZ48" i="38"/>
  <c r="BA52" i="38"/>
  <c r="BA51" i="38" s="1"/>
  <c r="AK51" i="38"/>
  <c r="AO48" i="38"/>
  <c r="AD50" i="38"/>
  <c r="AU50" i="38"/>
  <c r="AT50" i="38" s="1"/>
  <c r="AE51" i="38"/>
  <c r="AU52" i="38"/>
  <c r="AD52" i="38"/>
  <c r="BB52" i="38"/>
  <c r="BB51" i="38" s="1"/>
  <c r="AL51" i="38"/>
  <c r="AI51" i="38"/>
  <c r="AD49" i="38"/>
  <c r="AU49" i="38"/>
  <c r="AT49" i="38" s="1"/>
  <c r="AX51" i="38"/>
  <c r="AC51" i="38"/>
  <c r="AA52" i="38"/>
  <c r="AB51" i="38"/>
  <c r="AH51" i="38"/>
  <c r="AB34" i="38"/>
  <c r="AD39" i="38"/>
  <c r="AU39" i="38"/>
  <c r="AT39" i="38" s="1"/>
  <c r="AA42" i="38"/>
  <c r="AR42" i="38"/>
  <c r="AQ42" i="38" s="1"/>
  <c r="BE34" i="38"/>
  <c r="AX35" i="38"/>
  <c r="AH34" i="38"/>
  <c r="AU36" i="38"/>
  <c r="AD36" i="38"/>
  <c r="AF34" i="38"/>
  <c r="AT41" i="38"/>
  <c r="Y34" i="38"/>
  <c r="AY35" i="38"/>
  <c r="AI34" i="38"/>
  <c r="BD34" i="38"/>
  <c r="BC35" i="38"/>
  <c r="AM34" i="38"/>
  <c r="AL34" i="38"/>
  <c r="AR36" i="38"/>
  <c r="AQ36" i="38" s="1"/>
  <c r="AA36" i="38"/>
  <c r="AA37" i="38"/>
  <c r="AR37" i="38"/>
  <c r="AQ37" i="38" s="1"/>
  <c r="AR38" i="38"/>
  <c r="AQ38" i="38" s="1"/>
  <c r="AA38" i="38"/>
  <c r="AT38" i="38"/>
  <c r="AJ34" i="38"/>
  <c r="BA35" i="38"/>
  <c r="BA34" i="38" s="1"/>
  <c r="AK34" i="38"/>
  <c r="AG34" i="38"/>
  <c r="AN34" i="38"/>
  <c r="AD38" i="38"/>
  <c r="AU44" i="38"/>
  <c r="AT44" i="38" s="1"/>
  <c r="AD44" i="38"/>
  <c r="AD42" i="38"/>
  <c r="AU42" i="38"/>
  <c r="AT42" i="38" s="1"/>
  <c r="AE34" i="38"/>
  <c r="BB34" i="38"/>
  <c r="AO34" i="38"/>
  <c r="AW40" i="38"/>
  <c r="AT40" i="38" s="1"/>
  <c r="AD40" i="38"/>
  <c r="AD45" i="38"/>
  <c r="AU43" i="38"/>
  <c r="AT43" i="38" s="1"/>
  <c r="AD43" i="38"/>
  <c r="AC34" i="38"/>
  <c r="AD35" i="38"/>
  <c r="AQ39" i="38"/>
  <c r="AR44" i="38"/>
  <c r="AQ44" i="38" s="1"/>
  <c r="AA44" i="38"/>
  <c r="AA43" i="38"/>
  <c r="AS43" i="38"/>
  <c r="AQ43" i="38" s="1"/>
  <c r="AA39" i="38"/>
  <c r="AQ41" i="38"/>
  <c r="AD47" i="38"/>
  <c r="AU47" i="38"/>
  <c r="AT47" i="38" s="1"/>
  <c r="AT45" i="38"/>
  <c r="AV46" i="38"/>
  <c r="AT46" i="38" s="1"/>
  <c r="AD46" i="38"/>
  <c r="AD37" i="38"/>
  <c r="AU37" i="38"/>
  <c r="AT37" i="38" s="1"/>
  <c r="AD41" i="38"/>
  <c r="AA45" i="38"/>
  <c r="AR45" i="38"/>
  <c r="AQ45" i="38" s="1"/>
  <c r="AI29" i="38"/>
  <c r="AA30" i="38"/>
  <c r="AR30" i="38"/>
  <c r="AQ30" i="38" s="1"/>
  <c r="AJ29" i="38"/>
  <c r="AE29" i="38"/>
  <c r="AV29" i="38"/>
  <c r="AF29" i="38"/>
  <c r="BE29" i="38"/>
  <c r="AM29" i="38"/>
  <c r="BC29" i="38"/>
  <c r="BD29" i="38"/>
  <c r="AG29" i="38"/>
  <c r="AX29" i="38"/>
  <c r="AH29" i="38"/>
  <c r="AK29" i="38"/>
  <c r="BA29" i="38"/>
  <c r="AB29" i="38"/>
  <c r="AN29" i="38"/>
  <c r="AD31" i="38"/>
  <c r="AU31" i="38"/>
  <c r="AT31" i="38" s="1"/>
  <c r="AU32" i="38"/>
  <c r="AT32" i="38" s="1"/>
  <c r="AD32" i="38"/>
  <c r="AT33" i="38"/>
  <c r="BB29" i="38"/>
  <c r="AA31" i="38"/>
  <c r="AR31" i="38"/>
  <c r="AQ31" i="38" s="1"/>
  <c r="AR32" i="38"/>
  <c r="AQ32" i="38" s="1"/>
  <c r="AA32" i="38"/>
  <c r="AU30" i="38"/>
  <c r="AT30" i="38" s="1"/>
  <c r="AD30" i="38"/>
  <c r="AA33" i="38"/>
  <c r="AR33" i="38"/>
  <c r="AQ33" i="38" s="1"/>
  <c r="AD33" i="38"/>
  <c r="AW26" i="38"/>
  <c r="AG25" i="38"/>
  <c r="AL25" i="38"/>
  <c r="BB26" i="38"/>
  <c r="BB25" i="38" s="1"/>
  <c r="AY25" i="38"/>
  <c r="AI25" i="38"/>
  <c r="AV26" i="38"/>
  <c r="AF25" i="38"/>
  <c r="AV27" i="38"/>
  <c r="AF27" i="38"/>
  <c r="AH25" i="38"/>
  <c r="AJ27" i="38"/>
  <c r="AH27" i="38"/>
  <c r="AX28" i="38"/>
  <c r="AX27" i="38" s="1"/>
  <c r="AO25" i="38"/>
  <c r="BE26" i="38"/>
  <c r="BE25" i="38" s="1"/>
  <c r="AW27" i="38"/>
  <c r="AD26" i="38"/>
  <c r="AE25" i="38"/>
  <c r="BC26" i="38"/>
  <c r="BC25" i="38" s="1"/>
  <c r="AM25" i="38"/>
  <c r="AK27" i="38"/>
  <c r="Y25" i="38"/>
  <c r="BD26" i="38"/>
  <c r="BD25" i="38" s="1"/>
  <c r="AN25" i="38"/>
  <c r="BC27" i="38"/>
  <c r="AI27" i="38"/>
  <c r="AY28" i="38"/>
  <c r="AY27" i="38" s="1"/>
  <c r="BA26" i="38"/>
  <c r="BA25" i="38" s="1"/>
  <c r="AK25" i="38"/>
  <c r="AJ25" i="38"/>
  <c r="BE28" i="38"/>
  <c r="BE27" i="38" s="1"/>
  <c r="AO27" i="38"/>
  <c r="AZ25" i="38"/>
  <c r="AC25" i="38"/>
  <c r="AS26" i="38"/>
  <c r="AQ26" i="38" s="1"/>
  <c r="AC27" i="38"/>
  <c r="AN27" i="38"/>
  <c r="BD28" i="38"/>
  <c r="BD27" i="38" s="1"/>
  <c r="AR28" i="38"/>
  <c r="AB27" i="38"/>
  <c r="AB25" i="38"/>
  <c r="AD28" i="38"/>
  <c r="AL27" i="38"/>
  <c r="BB28" i="38"/>
  <c r="BB27" i="38" s="1"/>
  <c r="AM27" i="38"/>
  <c r="AU28" i="38"/>
  <c r="AP63" i="40" l="1"/>
  <c r="Z136" i="40"/>
  <c r="AP163" i="40"/>
  <c r="AP121" i="41"/>
  <c r="AP101" i="41"/>
  <c r="Z103" i="41"/>
  <c r="Z58" i="41"/>
  <c r="AP128" i="41"/>
  <c r="Z170" i="41"/>
  <c r="Z137" i="41"/>
  <c r="AP108" i="41"/>
  <c r="Z148" i="41"/>
  <c r="Z169" i="41"/>
  <c r="AQ134" i="41"/>
  <c r="AQ133" i="41" s="1"/>
  <c r="Z122" i="41"/>
  <c r="Z55" i="41"/>
  <c r="AT189" i="41"/>
  <c r="AP189" i="41" s="1"/>
  <c r="AT143" i="41"/>
  <c r="AP143" i="41" s="1"/>
  <c r="AP54" i="41"/>
  <c r="Z177" i="41"/>
  <c r="AP102" i="41"/>
  <c r="AW84" i="41"/>
  <c r="AP78" i="41"/>
  <c r="AP77" i="41"/>
  <c r="AP69" i="41"/>
  <c r="BA59" i="41"/>
  <c r="AP63" i="41"/>
  <c r="Z82" i="41"/>
  <c r="AP103" i="41"/>
  <c r="AS90" i="41"/>
  <c r="Z109" i="41"/>
  <c r="Z102" i="41"/>
  <c r="Z72" i="41"/>
  <c r="AP158" i="41"/>
  <c r="Z97" i="41"/>
  <c r="Z125" i="41"/>
  <c r="AP149" i="41"/>
  <c r="AP81" i="41"/>
  <c r="AP70" i="41"/>
  <c r="AP169" i="41"/>
  <c r="Z89" i="41"/>
  <c r="AP80" i="41"/>
  <c r="AP99" i="41"/>
  <c r="AP109" i="41"/>
  <c r="BC147" i="41"/>
  <c r="Z106" i="41"/>
  <c r="Z108" i="41"/>
  <c r="Z156" i="41"/>
  <c r="AP177" i="41"/>
  <c r="Z138" i="41"/>
  <c r="Z83" i="41"/>
  <c r="Z81" i="41"/>
  <c r="AP157" i="41"/>
  <c r="Z95" i="41"/>
  <c r="AP110" i="41"/>
  <c r="Z135" i="41"/>
  <c r="AP95" i="41"/>
  <c r="AY123" i="41"/>
  <c r="Z78" i="41"/>
  <c r="Z174" i="41"/>
  <c r="Z146" i="41"/>
  <c r="Z94" i="41"/>
  <c r="Z183" i="41"/>
  <c r="AP120" i="41"/>
  <c r="Z99" i="41"/>
  <c r="AP166" i="41"/>
  <c r="AW147" i="41"/>
  <c r="AP159" i="41"/>
  <c r="AP155" i="41"/>
  <c r="AY133" i="41"/>
  <c r="AP83" i="41"/>
  <c r="AP75" i="41"/>
  <c r="Z73" i="41"/>
  <c r="AP58" i="41"/>
  <c r="AP98" i="41"/>
  <c r="AP87" i="41"/>
  <c r="AP151" i="41"/>
  <c r="AP174" i="41"/>
  <c r="Z142" i="41"/>
  <c r="AP105" i="41"/>
  <c r="Z110" i="41"/>
  <c r="Z79" i="41"/>
  <c r="AP173" i="41"/>
  <c r="Z117" i="41"/>
  <c r="AP107" i="41"/>
  <c r="AT93" i="41"/>
  <c r="AP93" i="41" s="1"/>
  <c r="Z114" i="41"/>
  <c r="Z149" i="41"/>
  <c r="Z152" i="41"/>
  <c r="Z48" i="41"/>
  <c r="Z139" i="41"/>
  <c r="AP122" i="41"/>
  <c r="AP140" i="41"/>
  <c r="Z159" i="41"/>
  <c r="Z126" i="41"/>
  <c r="Z101" i="41"/>
  <c r="Z158" i="41"/>
  <c r="Z69" i="41"/>
  <c r="AP144" i="41"/>
  <c r="AP79" i="41"/>
  <c r="Z77" i="41"/>
  <c r="AX56" i="41"/>
  <c r="AP57" i="41"/>
  <c r="AY50" i="41"/>
  <c r="Z93" i="41"/>
  <c r="AP61" i="41"/>
  <c r="Z75" i="41"/>
  <c r="AP72" i="41"/>
  <c r="Z155" i="41"/>
  <c r="Z116" i="41"/>
  <c r="AP55" i="41"/>
  <c r="AX44" i="41"/>
  <c r="Z151" i="41"/>
  <c r="AP131" i="41"/>
  <c r="Z165" i="41"/>
  <c r="Z140" i="41"/>
  <c r="Z115" i="41"/>
  <c r="AP129" i="41"/>
  <c r="Z49" i="41"/>
  <c r="Z157" i="41"/>
  <c r="AP49" i="41"/>
  <c r="Z175" i="41"/>
  <c r="AP162" i="41"/>
  <c r="Z98" i="41"/>
  <c r="Z70" i="41"/>
  <c r="Z92" i="41"/>
  <c r="AP111" i="41"/>
  <c r="AW123" i="41"/>
  <c r="AD187" i="41"/>
  <c r="Z184" i="41"/>
  <c r="AP127" i="41"/>
  <c r="AP146" i="41"/>
  <c r="AP154" i="41"/>
  <c r="Z111" i="41"/>
  <c r="AP138" i="41"/>
  <c r="AV90" i="41"/>
  <c r="AP182" i="41"/>
  <c r="Z107" i="41"/>
  <c r="AT170" i="41"/>
  <c r="AP170" i="41" s="1"/>
  <c r="AP139" i="41"/>
  <c r="AP106" i="41"/>
  <c r="AP89" i="41"/>
  <c r="Z47" i="41"/>
  <c r="Z189" i="41"/>
  <c r="AP116" i="41"/>
  <c r="AY179" i="41"/>
  <c r="AP171" i="41"/>
  <c r="AP86" i="41"/>
  <c r="AP117" i="41"/>
  <c r="AP48" i="41"/>
  <c r="AP97" i="41"/>
  <c r="AP104" i="41"/>
  <c r="Z172" i="41"/>
  <c r="AP142" i="41"/>
  <c r="BC133" i="41"/>
  <c r="Z171" i="41"/>
  <c r="AP73" i="41"/>
  <c r="Z141" i="41"/>
  <c r="AW90" i="41"/>
  <c r="AS179" i="41"/>
  <c r="Z100" i="41"/>
  <c r="AX167" i="41"/>
  <c r="Z87" i="41"/>
  <c r="AP178" i="41"/>
  <c r="AV179" i="41"/>
  <c r="Z178" i="41"/>
  <c r="Z130" i="41"/>
  <c r="Z52" i="41"/>
  <c r="Z132" i="41"/>
  <c r="Z104" i="41"/>
  <c r="AY59" i="41"/>
  <c r="AP47" i="41"/>
  <c r="Z129" i="41"/>
  <c r="AP136" i="41"/>
  <c r="Z161" i="41"/>
  <c r="AW179" i="41"/>
  <c r="AW56" i="41"/>
  <c r="Z145" i="41"/>
  <c r="AX147" i="41"/>
  <c r="Z86" i="41"/>
  <c r="AP82" i="41"/>
  <c r="AP94" i="41"/>
  <c r="Z63" i="41"/>
  <c r="AP163" i="41"/>
  <c r="Z66" i="41"/>
  <c r="AP71" i="41"/>
  <c r="AP114" i="41"/>
  <c r="AW50" i="41"/>
  <c r="AZ90" i="41"/>
  <c r="Z131" i="41"/>
  <c r="Z186" i="41"/>
  <c r="Z173" i="41"/>
  <c r="AV167" i="41"/>
  <c r="Z96" i="41"/>
  <c r="AY56" i="41"/>
  <c r="AU33" i="42"/>
  <c r="AT25" i="42"/>
  <c r="AT35" i="42"/>
  <c r="AT33" i="42" s="1"/>
  <c r="AT37" i="42"/>
  <c r="AT40" i="42"/>
  <c r="Z37" i="42"/>
  <c r="Z16" i="42"/>
  <c r="Z40" i="42"/>
  <c r="AP16" i="42"/>
  <c r="AQ16" i="42"/>
  <c r="Z25" i="42"/>
  <c r="AQ35" i="42"/>
  <c r="AQ33" i="42" s="1"/>
  <c r="AP36" i="42"/>
  <c r="AQ37" i="42"/>
  <c r="AP38" i="42"/>
  <c r="AP37" i="42" s="1"/>
  <c r="Z35" i="42"/>
  <c r="AA33" i="42"/>
  <c r="AD33" i="42"/>
  <c r="AP41" i="42"/>
  <c r="AP40" i="42" s="1"/>
  <c r="AQ40" i="42"/>
  <c r="AP25" i="42"/>
  <c r="AQ25" i="42"/>
  <c r="Z162" i="40"/>
  <c r="Z105" i="40"/>
  <c r="Z158" i="40"/>
  <c r="Z112" i="40"/>
  <c r="Z126" i="40"/>
  <c r="AP117" i="40"/>
  <c r="AP125" i="40"/>
  <c r="Z120" i="40"/>
  <c r="AP133" i="40"/>
  <c r="Z90" i="40"/>
  <c r="Z59" i="40"/>
  <c r="AP160" i="40"/>
  <c r="Z83" i="40"/>
  <c r="AP143" i="40"/>
  <c r="Z151" i="40"/>
  <c r="AP105" i="40"/>
  <c r="AP128" i="40"/>
  <c r="Z141" i="40"/>
  <c r="Z74" i="40"/>
  <c r="Z70" i="40"/>
  <c r="AP153" i="40"/>
  <c r="BC73" i="40"/>
  <c r="AP59" i="40"/>
  <c r="AP51" i="40"/>
  <c r="AT141" i="40"/>
  <c r="AP141" i="40" s="1"/>
  <c r="AP150" i="40"/>
  <c r="Z42" i="40"/>
  <c r="Z82" i="40"/>
  <c r="AP127" i="40"/>
  <c r="AP49" i="40"/>
  <c r="AP60" i="40"/>
  <c r="AP84" i="40"/>
  <c r="AP108" i="40"/>
  <c r="AP65" i="40"/>
  <c r="AP54" i="40"/>
  <c r="Z91" i="40"/>
  <c r="AY164" i="40"/>
  <c r="AP107" i="40"/>
  <c r="Z54" i="40"/>
  <c r="AP66" i="40"/>
  <c r="AP146" i="40"/>
  <c r="AP170" i="40"/>
  <c r="Z133" i="40"/>
  <c r="AP147" i="40"/>
  <c r="AP101" i="40"/>
  <c r="Z101" i="40"/>
  <c r="Z146" i="40"/>
  <c r="Z102" i="40"/>
  <c r="Z150" i="40"/>
  <c r="AP43" i="40"/>
  <c r="Z148" i="40"/>
  <c r="Z147" i="40"/>
  <c r="AP67" i="40"/>
  <c r="Z43" i="40"/>
  <c r="AP61" i="40"/>
  <c r="AP79" i="40"/>
  <c r="AT77" i="40"/>
  <c r="AT82" i="40"/>
  <c r="AP82" i="40" s="1"/>
  <c r="Z92" i="40"/>
  <c r="Z113" i="40"/>
  <c r="AP102" i="40"/>
  <c r="AP144" i="40"/>
  <c r="Z108" i="40"/>
  <c r="Z116" i="40"/>
  <c r="Z107" i="40"/>
  <c r="Z104" i="40"/>
  <c r="Z64" i="40"/>
  <c r="Z130" i="40"/>
  <c r="Z128" i="40"/>
  <c r="AP74" i="40"/>
  <c r="AP83" i="40"/>
  <c r="AP136" i="40"/>
  <c r="AT70" i="40"/>
  <c r="AP70" i="40" s="1"/>
  <c r="AS154" i="40"/>
  <c r="AP92" i="40"/>
  <c r="Z94" i="40"/>
  <c r="Z117" i="40"/>
  <c r="Z132" i="40"/>
  <c r="Z142" i="40"/>
  <c r="Z99" i="40"/>
  <c r="Z67" i="40"/>
  <c r="Z89" i="40"/>
  <c r="Z68" i="40"/>
  <c r="AP151" i="40"/>
  <c r="Z45" i="40"/>
  <c r="AP46" i="40"/>
  <c r="AP94" i="40"/>
  <c r="AP103" i="40"/>
  <c r="Z127" i="40"/>
  <c r="Z167" i="40"/>
  <c r="Z143" i="40"/>
  <c r="Z51" i="40"/>
  <c r="AX56" i="40"/>
  <c r="AP148" i="40"/>
  <c r="Z72" i="40"/>
  <c r="AP72" i="40"/>
  <c r="AP140" i="40"/>
  <c r="AP113" i="40"/>
  <c r="AW47" i="40"/>
  <c r="Z69" i="40"/>
  <c r="Z160" i="40"/>
  <c r="AP52" i="40"/>
  <c r="AP50" i="40"/>
  <c r="BA41" i="40"/>
  <c r="Z144" i="40"/>
  <c r="AT156" i="40"/>
  <c r="AP156" i="40" s="1"/>
  <c r="Z65" i="40"/>
  <c r="Z58" i="40"/>
  <c r="Z140" i="40"/>
  <c r="AS56" i="40"/>
  <c r="AP62" i="40"/>
  <c r="AW154" i="40"/>
  <c r="AP142" i="40"/>
  <c r="AP116" i="40"/>
  <c r="Z170" i="40"/>
  <c r="AP90" i="40"/>
  <c r="AX47" i="40"/>
  <c r="Z134" i="40"/>
  <c r="BB110" i="40"/>
  <c r="Z52" i="40"/>
  <c r="Z115" i="40"/>
  <c r="AZ76" i="40"/>
  <c r="BA53" i="40"/>
  <c r="AP158" i="40"/>
  <c r="AS76" i="40"/>
  <c r="AP71" i="40"/>
  <c r="AP86" i="40"/>
  <c r="AP80" i="40"/>
  <c r="AP149" i="40"/>
  <c r="AP120" i="40"/>
  <c r="Z169" i="40"/>
  <c r="AV122" i="40"/>
  <c r="Z63" i="40"/>
  <c r="AP88" i="40"/>
  <c r="AP85" i="40"/>
  <c r="Z125" i="40"/>
  <c r="Z71" i="40"/>
  <c r="AS53" i="40"/>
  <c r="Z131" i="40"/>
  <c r="AP89" i="40"/>
  <c r="Z79" i="40"/>
  <c r="AP64" i="40"/>
  <c r="Z135" i="40"/>
  <c r="AP129" i="40"/>
  <c r="Z86" i="40"/>
  <c r="Z50" i="40"/>
  <c r="Z49" i="40"/>
  <c r="Z55" i="40"/>
  <c r="AX73" i="40"/>
  <c r="AY110" i="40"/>
  <c r="AP91" i="40"/>
  <c r="Z61" i="40"/>
  <c r="AY47" i="40"/>
  <c r="Z121" i="40"/>
  <c r="AP121" i="40"/>
  <c r="AP134" i="40"/>
  <c r="Z98" i="40"/>
  <c r="Z159" i="40"/>
  <c r="BA154" i="40"/>
  <c r="AP169" i="40"/>
  <c r="Z81" i="40"/>
  <c r="AZ164" i="40"/>
  <c r="Z62" i="40"/>
  <c r="AP131" i="40"/>
  <c r="AP45" i="40"/>
  <c r="AW56" i="40"/>
  <c r="Z50" i="38"/>
  <c r="AP64" i="38"/>
  <c r="AP49" i="38"/>
  <c r="Z43" i="38"/>
  <c r="AZ27" i="38"/>
  <c r="Z44" i="38"/>
  <c r="Z58" i="38"/>
  <c r="AP57" i="38"/>
  <c r="AP55" i="38"/>
  <c r="AZ34" i="38"/>
  <c r="AZ29" i="38"/>
  <c r="Z47" i="38"/>
  <c r="Z63" i="38"/>
  <c r="Z39" i="38"/>
  <c r="AP40" i="38"/>
  <c r="Z64" i="38"/>
  <c r="AX25" i="38"/>
  <c r="AP50" i="38"/>
  <c r="Z33" i="38"/>
  <c r="AS60" i="38"/>
  <c r="Z36" i="38"/>
  <c r="Z28" i="38"/>
  <c r="Z46" i="38"/>
  <c r="AP41" i="38"/>
  <c r="AS51" i="38"/>
  <c r="AW51" i="38"/>
  <c r="Z66" i="38"/>
  <c r="AW34" i="38"/>
  <c r="AP31" i="38"/>
  <c r="AY51" i="38"/>
  <c r="AS27" i="38"/>
  <c r="Z41" i="38"/>
  <c r="AY34" i="38"/>
  <c r="AP46" i="38"/>
  <c r="BA27" i="38"/>
  <c r="AP67" i="38"/>
  <c r="Z32" i="38"/>
  <c r="AP66" i="38"/>
  <c r="AP32" i="38"/>
  <c r="AP42" i="38"/>
  <c r="Z49" i="38"/>
  <c r="Z62" i="38"/>
  <c r="Z42" i="38"/>
  <c r="AP62" i="38"/>
  <c r="AY29" i="38"/>
  <c r="AP47" i="38"/>
  <c r="Z56" i="38"/>
  <c r="AS25" i="38"/>
  <c r="AD29" i="38"/>
  <c r="AW29" i="38"/>
  <c r="AP38" i="38"/>
  <c r="AA25" i="38"/>
  <c r="Z40" i="38"/>
  <c r="AR53" i="38"/>
  <c r="AP132" i="41"/>
  <c r="AU167" i="41"/>
  <c r="AR147" i="41"/>
  <c r="AS123" i="41"/>
  <c r="AQ124" i="41"/>
  <c r="AQ45" i="41"/>
  <c r="AR44" i="41"/>
  <c r="AZ179" i="41"/>
  <c r="Z162" i="41"/>
  <c r="Z61" i="41"/>
  <c r="AP52" i="41"/>
  <c r="AT188" i="41"/>
  <c r="AU187" i="41"/>
  <c r="AA90" i="41"/>
  <c r="AU56" i="41"/>
  <c r="AP152" i="41"/>
  <c r="AQ51" i="41"/>
  <c r="AV59" i="41"/>
  <c r="AP130" i="41"/>
  <c r="AR50" i="41"/>
  <c r="AP88" i="41"/>
  <c r="AP53" i="41"/>
  <c r="AP64" i="41"/>
  <c r="Z68" i="41"/>
  <c r="Z182" i="41"/>
  <c r="AP185" i="41"/>
  <c r="BC179" i="41"/>
  <c r="AP186" i="41"/>
  <c r="AS147" i="41"/>
  <c r="AP165" i="41"/>
  <c r="Z150" i="41"/>
  <c r="Z118" i="41"/>
  <c r="AQ60" i="41"/>
  <c r="AR59" i="41"/>
  <c r="Z71" i="41"/>
  <c r="BB50" i="41"/>
  <c r="Z57" i="41"/>
  <c r="Z168" i="41"/>
  <c r="AA167" i="41"/>
  <c r="AY44" i="41"/>
  <c r="Z88" i="41"/>
  <c r="Z53" i="41"/>
  <c r="Z64" i="41"/>
  <c r="AP68" i="41"/>
  <c r="AA56" i="41"/>
  <c r="AV50" i="41"/>
  <c r="AD133" i="41"/>
  <c r="AD167" i="41"/>
  <c r="AT134" i="41"/>
  <c r="AU133" i="41"/>
  <c r="AP115" i="41"/>
  <c r="AT148" i="41"/>
  <c r="AP148" i="41" s="1"/>
  <c r="AU147" i="41"/>
  <c r="Z144" i="41"/>
  <c r="AP118" i="41"/>
  <c r="Z80" i="41"/>
  <c r="Z188" i="41"/>
  <c r="AA187" i="41"/>
  <c r="Z185" i="41"/>
  <c r="AP184" i="41"/>
  <c r="AT141" i="41"/>
  <c r="AP141" i="41" s="1"/>
  <c r="AP150" i="41"/>
  <c r="AT137" i="41"/>
  <c r="AP137" i="41" s="1"/>
  <c r="AZ147" i="41"/>
  <c r="Z136" i="41"/>
  <c r="AA133" i="41"/>
  <c r="AP100" i="41"/>
  <c r="AU90" i="41"/>
  <c r="Z60" i="41"/>
  <c r="AA59" i="41"/>
  <c r="Z163" i="41"/>
  <c r="AP160" i="41"/>
  <c r="AP66" i="41"/>
  <c r="Z120" i="41"/>
  <c r="Z76" i="41"/>
  <c r="Z65" i="41"/>
  <c r="AP145" i="41"/>
  <c r="Z134" i="41"/>
  <c r="AU44" i="41"/>
  <c r="AQ188" i="41"/>
  <c r="AR187" i="41"/>
  <c r="Z166" i="41"/>
  <c r="AQ91" i="41"/>
  <c r="AR90" i="41"/>
  <c r="AD90" i="41"/>
  <c r="Z91" i="41"/>
  <c r="AS59" i="41"/>
  <c r="AP76" i="41"/>
  <c r="AR56" i="41"/>
  <c r="AV44" i="41"/>
  <c r="AP161" i="41"/>
  <c r="AP135" i="41"/>
  <c r="AR133" i="41"/>
  <c r="AP92" i="41"/>
  <c r="AS84" i="41"/>
  <c r="AY147" i="41"/>
  <c r="AT125" i="41"/>
  <c r="AP125" i="41" s="1"/>
  <c r="AU123" i="41"/>
  <c r="AP67" i="41"/>
  <c r="Z153" i="41"/>
  <c r="AX90" i="41"/>
  <c r="AD59" i="41"/>
  <c r="Z113" i="41"/>
  <c r="Z105" i="41"/>
  <c r="AP126" i="41"/>
  <c r="AZ56" i="41"/>
  <c r="AV84" i="41"/>
  <c r="Z180" i="41"/>
  <c r="AD179" i="41"/>
  <c r="AA50" i="41"/>
  <c r="Z51" i="41"/>
  <c r="Z121" i="41"/>
  <c r="AU50" i="41"/>
  <c r="AA179" i="41"/>
  <c r="AP175" i="41"/>
  <c r="AS133" i="41"/>
  <c r="AV133" i="41"/>
  <c r="AS167" i="41"/>
  <c r="Z127" i="41"/>
  <c r="Z128" i="41"/>
  <c r="AR84" i="41"/>
  <c r="AP85" i="41"/>
  <c r="Z181" i="41"/>
  <c r="Z67" i="41"/>
  <c r="AP153" i="41"/>
  <c r="AU84" i="41"/>
  <c r="AU59" i="41"/>
  <c r="AT60" i="41"/>
  <c r="AP113" i="41"/>
  <c r="AD56" i="41"/>
  <c r="AD123" i="41"/>
  <c r="AD44" i="41"/>
  <c r="AS56" i="41"/>
  <c r="AP74" i="41"/>
  <c r="AP119" i="41"/>
  <c r="AA44" i="41"/>
  <c r="Z45" i="41"/>
  <c r="AT180" i="41"/>
  <c r="AU179" i="41"/>
  <c r="AT51" i="41"/>
  <c r="AT50" i="41" s="1"/>
  <c r="AD147" i="41"/>
  <c r="AA147" i="41"/>
  <c r="AT91" i="41"/>
  <c r="Z160" i="41"/>
  <c r="AQ168" i="41"/>
  <c r="AR167" i="41"/>
  <c r="AP65" i="41"/>
  <c r="AT156" i="41"/>
  <c r="AP156" i="41" s="1"/>
  <c r="AT168" i="41"/>
  <c r="Z154" i="41"/>
  <c r="AP96" i="41"/>
  <c r="AA123" i="41"/>
  <c r="Z124" i="41"/>
  <c r="BA90" i="41"/>
  <c r="Z143" i="41"/>
  <c r="AR123" i="41"/>
  <c r="AA84" i="41"/>
  <c r="AP172" i="41"/>
  <c r="AD84" i="41"/>
  <c r="Z85" i="41"/>
  <c r="AQ181" i="41"/>
  <c r="AR179" i="41"/>
  <c r="AD50" i="41"/>
  <c r="AP183" i="41"/>
  <c r="Z54" i="41"/>
  <c r="AT124" i="41"/>
  <c r="AV123" i="41"/>
  <c r="AX84" i="41"/>
  <c r="AS44" i="41"/>
  <c r="Z74" i="41"/>
  <c r="AT45" i="41"/>
  <c r="Z119" i="41"/>
  <c r="AD154" i="40"/>
  <c r="Z166" i="40"/>
  <c r="Z155" i="40"/>
  <c r="AA154" i="40"/>
  <c r="AP98" i="40"/>
  <c r="AP124" i="40"/>
  <c r="AR73" i="40"/>
  <c r="AT166" i="40"/>
  <c r="AP166" i="40" s="1"/>
  <c r="Z168" i="40"/>
  <c r="AS164" i="40"/>
  <c r="AP135" i="40"/>
  <c r="AX110" i="40"/>
  <c r="AT138" i="40"/>
  <c r="AU122" i="40"/>
  <c r="AT123" i="40"/>
  <c r="AT122" i="40" s="1"/>
  <c r="AT75" i="40"/>
  <c r="AP75" i="40" s="1"/>
  <c r="AV73" i="40"/>
  <c r="AX122" i="40"/>
  <c r="Z87" i="40"/>
  <c r="AP114" i="40"/>
  <c r="AP81" i="40"/>
  <c r="AS122" i="40"/>
  <c r="Z171" i="40"/>
  <c r="AU164" i="40"/>
  <c r="AP112" i="40"/>
  <c r="Z111" i="40"/>
  <c r="AA110" i="40"/>
  <c r="AP68" i="40"/>
  <c r="AP171" i="40"/>
  <c r="AY154" i="40"/>
  <c r="AD164" i="40"/>
  <c r="AD110" i="40"/>
  <c r="AW76" i="40"/>
  <c r="Z80" i="40"/>
  <c r="AT139" i="40"/>
  <c r="AP139" i="40" s="1"/>
  <c r="Z85" i="40"/>
  <c r="AA53" i="40"/>
  <c r="AT78" i="40"/>
  <c r="AP78" i="40" s="1"/>
  <c r="AD53" i="40"/>
  <c r="AP100" i="40"/>
  <c r="AS41" i="40"/>
  <c r="AR53" i="40"/>
  <c r="AW41" i="40"/>
  <c r="AQ48" i="40"/>
  <c r="AR47" i="40"/>
  <c r="AP99" i="40"/>
  <c r="AD76" i="40"/>
  <c r="Z138" i="40"/>
  <c r="Z100" i="40"/>
  <c r="Z149" i="40"/>
  <c r="AV76" i="40"/>
  <c r="AP126" i="40"/>
  <c r="AP115" i="40"/>
  <c r="Z44" i="40"/>
  <c r="Z78" i="40"/>
  <c r="Z46" i="40"/>
  <c r="AQ53" i="40"/>
  <c r="AP55" i="40"/>
  <c r="AD56" i="40"/>
  <c r="BE122" i="40"/>
  <c r="Z123" i="40"/>
  <c r="AA122" i="40"/>
  <c r="AP132" i="40"/>
  <c r="AP93" i="40"/>
  <c r="AS110" i="40"/>
  <c r="Z60" i="40"/>
  <c r="Z124" i="40"/>
  <c r="AP106" i="40"/>
  <c r="AA73" i="40"/>
  <c r="AP172" i="40"/>
  <c r="AV110" i="40"/>
  <c r="AA76" i="40"/>
  <c r="Z77" i="40"/>
  <c r="AV53" i="40"/>
  <c r="AZ73" i="40"/>
  <c r="AQ138" i="40"/>
  <c r="AQ41" i="40"/>
  <c r="AD41" i="40"/>
  <c r="AT58" i="40"/>
  <c r="AP58" i="40" s="1"/>
  <c r="AU56" i="40"/>
  <c r="AU154" i="40"/>
  <c r="AT155" i="40"/>
  <c r="AP161" i="40"/>
  <c r="Z145" i="40"/>
  <c r="AP167" i="40"/>
  <c r="AQ165" i="40"/>
  <c r="AR164" i="40"/>
  <c r="AU110" i="40"/>
  <c r="AT111" i="40"/>
  <c r="AP44" i="40"/>
  <c r="AP145" i="40"/>
  <c r="Z156" i="40"/>
  <c r="AA164" i="40"/>
  <c r="Z165" i="40"/>
  <c r="Z119" i="40"/>
  <c r="AP104" i="40"/>
  <c r="AU76" i="40"/>
  <c r="Z172" i="40"/>
  <c r="Z103" i="40"/>
  <c r="Z129" i="40"/>
  <c r="AQ77" i="40"/>
  <c r="AR76" i="40"/>
  <c r="AV47" i="40"/>
  <c r="Z95" i="40"/>
  <c r="Z75" i="40"/>
  <c r="AR41" i="40"/>
  <c r="AV41" i="40"/>
  <c r="AA47" i="40"/>
  <c r="Z57" i="40"/>
  <c r="AA56" i="40"/>
  <c r="AQ57" i="40"/>
  <c r="AR56" i="40"/>
  <c r="AQ111" i="40"/>
  <c r="AR110" i="40"/>
  <c r="Z93" i="40"/>
  <c r="AS47" i="40"/>
  <c r="Z157" i="40"/>
  <c r="Z139" i="40"/>
  <c r="AQ123" i="40"/>
  <c r="Z106" i="40"/>
  <c r="AP152" i="40"/>
  <c r="AP119" i="40"/>
  <c r="Z109" i="40"/>
  <c r="AU73" i="40"/>
  <c r="AD122" i="40"/>
  <c r="AP95" i="40"/>
  <c r="AU41" i="40"/>
  <c r="AT42" i="40"/>
  <c r="Z66" i="40"/>
  <c r="AT48" i="40"/>
  <c r="AU47" i="40"/>
  <c r="AU53" i="40"/>
  <c r="AR154" i="40"/>
  <c r="AQ155" i="40"/>
  <c r="Z161" i="40"/>
  <c r="AV56" i="40"/>
  <c r="AT57" i="40"/>
  <c r="AP157" i="40"/>
  <c r="Z163" i="40"/>
  <c r="AT165" i="40"/>
  <c r="AR122" i="40"/>
  <c r="AP168" i="40"/>
  <c r="Z152" i="40"/>
  <c r="AT159" i="40"/>
  <c r="AP159" i="40" s="1"/>
  <c r="AD73" i="40"/>
  <c r="AP109" i="40"/>
  <c r="AS73" i="40"/>
  <c r="AP118" i="40"/>
  <c r="Z118" i="40"/>
  <c r="AX76" i="40"/>
  <c r="AP87" i="40"/>
  <c r="Z114" i="40"/>
  <c r="AA41" i="40"/>
  <c r="AD47" i="40"/>
  <c r="AR60" i="38"/>
  <c r="AQ61" i="38"/>
  <c r="AV60" i="38"/>
  <c r="AD60" i="38"/>
  <c r="AT63" i="38"/>
  <c r="AP63" i="38" s="1"/>
  <c r="AU60" i="38"/>
  <c r="AA60" i="38"/>
  <c r="Z61" i="38"/>
  <c r="AT61" i="38"/>
  <c r="AP65" i="38"/>
  <c r="Z67" i="38"/>
  <c r="Z65" i="38"/>
  <c r="AP58" i="38"/>
  <c r="AQ53" i="38"/>
  <c r="AP56" i="38"/>
  <c r="AP59" i="38"/>
  <c r="AU53" i="38"/>
  <c r="Z55" i="38"/>
  <c r="AT54" i="38"/>
  <c r="AD53" i="38"/>
  <c r="Z57" i="38"/>
  <c r="Z59" i="38"/>
  <c r="Z54" i="38"/>
  <c r="AA53" i="38"/>
  <c r="AS53" i="38"/>
  <c r="AV51" i="38"/>
  <c r="AR48" i="38"/>
  <c r="AD51" i="38"/>
  <c r="AU48" i="38"/>
  <c r="BC48" i="38"/>
  <c r="AW48" i="38"/>
  <c r="AA48" i="38"/>
  <c r="AR51" i="38"/>
  <c r="AS48" i="38"/>
  <c r="AU51" i="38"/>
  <c r="AT52" i="38"/>
  <c r="AP52" i="38" s="1"/>
  <c r="Z52" i="38"/>
  <c r="AA51" i="38"/>
  <c r="AD48" i="38"/>
  <c r="AT35" i="38"/>
  <c r="AV34" i="38"/>
  <c r="AP44" i="38"/>
  <c r="AS34" i="38"/>
  <c r="AP37" i="38"/>
  <c r="AP45" i="38"/>
  <c r="Z37" i="38"/>
  <c r="AP39" i="38"/>
  <c r="Z45" i="38"/>
  <c r="AP43" i="38"/>
  <c r="Z38" i="38"/>
  <c r="AX34" i="38"/>
  <c r="AD34" i="38"/>
  <c r="Z35" i="38"/>
  <c r="AA34" i="38"/>
  <c r="AT36" i="38"/>
  <c r="AP36" i="38" s="1"/>
  <c r="AU34" i="38"/>
  <c r="AR34" i="38"/>
  <c r="BC34" i="38"/>
  <c r="AP33" i="38"/>
  <c r="AS29" i="38"/>
  <c r="AA29" i="38"/>
  <c r="AU29" i="38"/>
  <c r="AT29" i="38"/>
  <c r="AR29" i="38"/>
  <c r="AP30" i="38"/>
  <c r="Z31" i="38"/>
  <c r="Z30" i="38"/>
  <c r="AD25" i="38"/>
  <c r="AQ25" i="38"/>
  <c r="AQ28" i="38"/>
  <c r="AR27" i="38"/>
  <c r="AV25" i="38"/>
  <c r="AT26" i="38"/>
  <c r="AP26" i="38" s="1"/>
  <c r="AW25" i="38"/>
  <c r="Z26" i="38"/>
  <c r="AR25" i="38"/>
  <c r="AD27" i="38"/>
  <c r="AU25" i="38"/>
  <c r="AA27" i="38"/>
  <c r="AU27" i="38"/>
  <c r="AT28" i="38"/>
  <c r="AT187" i="41" l="1"/>
  <c r="AT59" i="41"/>
  <c r="AT44" i="41"/>
  <c r="AT90" i="41"/>
  <c r="AT133" i="41"/>
  <c r="AT167" i="41"/>
  <c r="Z187" i="41"/>
  <c r="AT56" i="41"/>
  <c r="AT123" i="41"/>
  <c r="Z147" i="41"/>
  <c r="AP147" i="41"/>
  <c r="Z44" i="41"/>
  <c r="AP35" i="42"/>
  <c r="AP33" i="42" s="1"/>
  <c r="Z33" i="42"/>
  <c r="AT164" i="40"/>
  <c r="AT47" i="40"/>
  <c r="AT56" i="40"/>
  <c r="Z47" i="40"/>
  <c r="AT41" i="40"/>
  <c r="Z76" i="40"/>
  <c r="Z53" i="40"/>
  <c r="AT76" i="40"/>
  <c r="Z41" i="40"/>
  <c r="AT154" i="40"/>
  <c r="AT48" i="38"/>
  <c r="AQ51" i="38"/>
  <c r="Z27" i="38"/>
  <c r="AQ34" i="38"/>
  <c r="AT27" i="38"/>
  <c r="AT53" i="38"/>
  <c r="Z29" i="38"/>
  <c r="AP134" i="41"/>
  <c r="AP133" i="41" s="1"/>
  <c r="AP60" i="41"/>
  <c r="AP59" i="41" s="1"/>
  <c r="AQ59" i="41"/>
  <c r="Z56" i="41"/>
  <c r="Z179" i="41"/>
  <c r="Z90" i="41"/>
  <c r="Z59" i="41"/>
  <c r="AP188" i="41"/>
  <c r="AP187" i="41" s="1"/>
  <c r="AQ187" i="41"/>
  <c r="AP181" i="41"/>
  <c r="AQ179" i="41"/>
  <c r="AQ50" i="41"/>
  <c r="AP51" i="41"/>
  <c r="AP50" i="41" s="1"/>
  <c r="Z50" i="41"/>
  <c r="AQ44" i="41"/>
  <c r="AP45" i="41"/>
  <c r="AP44" i="41" s="1"/>
  <c r="AT179" i="41"/>
  <c r="AP180" i="41"/>
  <c r="AQ147" i="41"/>
  <c r="Z123" i="41"/>
  <c r="Z167" i="41"/>
  <c r="Z84" i="41"/>
  <c r="AQ167" i="41"/>
  <c r="AP168" i="41"/>
  <c r="AP167" i="41" s="1"/>
  <c r="AQ123" i="41"/>
  <c r="AP124" i="41"/>
  <c r="AP123" i="41" s="1"/>
  <c r="AQ84" i="41"/>
  <c r="AP84" i="41"/>
  <c r="AT84" i="41"/>
  <c r="AQ56" i="41"/>
  <c r="AP56" i="41"/>
  <c r="AP91" i="41"/>
  <c r="AP90" i="41" s="1"/>
  <c r="AQ90" i="41"/>
  <c r="Z133" i="41"/>
  <c r="AT147" i="41"/>
  <c r="AP77" i="40"/>
  <c r="AP76" i="40" s="1"/>
  <c r="AQ76" i="40"/>
  <c r="AP53" i="40"/>
  <c r="AP165" i="40"/>
  <c r="AP164" i="40" s="1"/>
  <c r="AQ164" i="40"/>
  <c r="Z110" i="40"/>
  <c r="AP155" i="40"/>
  <c r="AP154" i="40" s="1"/>
  <c r="AQ154" i="40"/>
  <c r="AP111" i="40"/>
  <c r="AP110" i="40" s="1"/>
  <c r="AQ110" i="40"/>
  <c r="AP138" i="40"/>
  <c r="AQ47" i="40"/>
  <c r="AP48" i="40"/>
  <c r="AP47" i="40" s="1"/>
  <c r="Z154" i="40"/>
  <c r="AQ56" i="40"/>
  <c r="AP57" i="40"/>
  <c r="AP56" i="40" s="1"/>
  <c r="Z164" i="40"/>
  <c r="Z122" i="40"/>
  <c r="AP42" i="40"/>
  <c r="AP41" i="40" s="1"/>
  <c r="AT53" i="40"/>
  <c r="Z73" i="40"/>
  <c r="AQ122" i="40"/>
  <c r="AP123" i="40"/>
  <c r="AP122" i="40" s="1"/>
  <c r="Z56" i="40"/>
  <c r="AT110" i="40"/>
  <c r="AT73" i="40"/>
  <c r="AQ73" i="40"/>
  <c r="AP73" i="40"/>
  <c r="AT60" i="38"/>
  <c r="Z60" i="38"/>
  <c r="AP61" i="38"/>
  <c r="AP60" i="38" s="1"/>
  <c r="AQ60" i="38"/>
  <c r="AP54" i="38"/>
  <c r="AP53" i="38" s="1"/>
  <c r="Z53" i="38"/>
  <c r="AP48" i="38"/>
  <c r="AQ48" i="38"/>
  <c r="Z51" i="38"/>
  <c r="AP51" i="38"/>
  <c r="Z48" i="38"/>
  <c r="AT51" i="38"/>
  <c r="Z34" i="38"/>
  <c r="AT34" i="38"/>
  <c r="AP35" i="38"/>
  <c r="AP34" i="38" s="1"/>
  <c r="AP29" i="38"/>
  <c r="AQ29" i="38"/>
  <c r="AT25" i="38"/>
  <c r="AQ27" i="38"/>
  <c r="AP28" i="38"/>
  <c r="AP27" i="38" s="1"/>
  <c r="AP25" i="38"/>
  <c r="Z25" i="38"/>
  <c r="AP179" i="41" l="1"/>
  <c r="Y137" i="40" l="1"/>
  <c r="AI137" i="40"/>
  <c r="AZ137" i="40"/>
  <c r="AN137" i="40"/>
  <c r="AF137" i="40"/>
  <c r="AV137" i="40"/>
  <c r="AC137" i="40"/>
  <c r="BC137" i="40"/>
  <c r="AW137" i="40"/>
  <c r="BB137" i="40"/>
  <c r="BA137" i="40"/>
  <c r="AH137" i="40"/>
  <c r="BE137" i="40"/>
  <c r="AA137" i="40" l="1"/>
  <c r="AU137" i="40"/>
  <c r="AK137" i="40"/>
  <c r="AJ137" i="40"/>
  <c r="AS137" i="40"/>
  <c r="AE137" i="40"/>
  <c r="AY137" i="40"/>
  <c r="AL137" i="40"/>
  <c r="AO137" i="40"/>
  <c r="BD137" i="40"/>
  <c r="AM137" i="40"/>
  <c r="AD137" i="40"/>
  <c r="AG137" i="40"/>
  <c r="AX137" i="40"/>
  <c r="AB137" i="40"/>
  <c r="AR137" i="40" l="1"/>
  <c r="AT137" i="40"/>
  <c r="Z137" i="40"/>
  <c r="AQ137" i="40" l="1"/>
  <c r="AP137" i="40"/>
</calcChain>
</file>

<file path=xl/sharedStrings.xml><?xml version="1.0" encoding="utf-8"?>
<sst xmlns="http://schemas.openxmlformats.org/spreadsheetml/2006/main" count="9171" uniqueCount="2662">
  <si>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</si>
  <si>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</si>
  <si>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</si>
  <si>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</si>
  <si>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</si>
  <si>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</si>
  <si>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</si>
  <si>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</si>
  <si>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</si>
  <si>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</si>
  <si>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</si>
  <si>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</si>
  <si>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</si>
  <si>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</si>
  <si>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</si>
  <si>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</si>
  <si>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</si>
  <si>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</si>
  <si>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</si>
  <si>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</si>
  <si>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</si>
  <si>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</si>
  <si>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7" type="noConversion"/>
  </si>
  <si>
    <t>1월</t>
    <phoneticPr fontId="17" type="noConversion"/>
  </si>
  <si>
    <t>2월</t>
    <phoneticPr fontId="17" type="noConversion"/>
  </si>
  <si>
    <t>3월</t>
    <phoneticPr fontId="17" type="noConversion"/>
  </si>
  <si>
    <t>4월</t>
    <phoneticPr fontId="17" type="noConversion"/>
  </si>
  <si>
    <t>5월</t>
    <phoneticPr fontId="17" type="noConversion"/>
  </si>
  <si>
    <t>6월</t>
    <phoneticPr fontId="17" type="noConversion"/>
  </si>
  <si>
    <t>7월</t>
    <phoneticPr fontId="17" type="noConversion"/>
  </si>
  <si>
    <t>8월</t>
    <phoneticPr fontId="17" type="noConversion"/>
  </si>
  <si>
    <t>9월</t>
    <phoneticPr fontId="17" type="noConversion"/>
  </si>
  <si>
    <t>10월</t>
    <phoneticPr fontId="17" type="noConversion"/>
  </si>
  <si>
    <t>11월</t>
    <phoneticPr fontId="17" type="noConversion"/>
  </si>
  <si>
    <t>12월</t>
    <phoneticPr fontId="17" type="noConversion"/>
  </si>
  <si>
    <t>전략
·
기획
·
예산</t>
    <phoneticPr fontId="17" type="noConversion"/>
  </si>
  <si>
    <t>HRD</t>
  </si>
  <si>
    <t>재무
·
원가</t>
    <phoneticPr fontId="17" type="noConversion"/>
  </si>
  <si>
    <t>회계
·
세무</t>
  </si>
  <si>
    <t>마케팅</t>
  </si>
  <si>
    <t>리더십</t>
    <phoneticPr fontId="17" type="noConversion"/>
  </si>
  <si>
    <t>계층</t>
  </si>
  <si>
    <t>엑셀</t>
  </si>
  <si>
    <t>PPT</t>
  </si>
  <si>
    <t>2일</t>
    <phoneticPr fontId="17" type="noConversion"/>
  </si>
  <si>
    <t>AI·빅데이터</t>
    <phoneticPr fontId="17" type="noConversion"/>
  </si>
  <si>
    <t>5일</t>
    <phoneticPr fontId="17" type="noConversion"/>
  </si>
  <si>
    <t>서비스</t>
    <phoneticPr fontId="17" type="noConversion"/>
  </si>
  <si>
    <t>홈페이지
바로가기</t>
    <phoneticPr fontId="17" type="noConversion"/>
  </si>
  <si>
    <t>경영간부를 위한 경영혁신</t>
    <phoneticPr fontId="17" type="noConversion"/>
  </si>
  <si>
    <t>경영간부를 위한 생산경영</t>
    <phoneticPr fontId="17" type="noConversion"/>
  </si>
  <si>
    <t>26-27 청주</t>
    <phoneticPr fontId="17" type="noConversion"/>
  </si>
  <si>
    <t>신입사원 역량 강화</t>
  </si>
  <si>
    <t>승진자 역량 강화</t>
  </si>
  <si>
    <t>15-16 부산</t>
    <phoneticPr fontId="17" type="noConversion"/>
  </si>
  <si>
    <t>3-4 대구</t>
    <phoneticPr fontId="17" type="noConversion"/>
  </si>
  <si>
    <t>22-23 대전</t>
    <phoneticPr fontId="17" type="noConversion"/>
  </si>
  <si>
    <t>14-15 부산</t>
    <phoneticPr fontId="17" type="noConversion"/>
  </si>
  <si>
    <t>23-24 대구</t>
    <phoneticPr fontId="17" type="noConversion"/>
  </si>
  <si>
    <t>10-11 청주</t>
    <phoneticPr fontId="17" type="noConversion"/>
  </si>
  <si>
    <t>9-10 부산</t>
    <phoneticPr fontId="17" type="noConversion"/>
  </si>
  <si>
    <t>12-13 대전</t>
    <phoneticPr fontId="17" type="noConversion"/>
  </si>
  <si>
    <t>16-17 대구</t>
    <phoneticPr fontId="17" type="noConversion"/>
  </si>
  <si>
    <t>기획력 개발과 보고서 작성</t>
    <phoneticPr fontId="17" type="noConversion"/>
  </si>
  <si>
    <t>22-24 부산</t>
    <phoneticPr fontId="17" type="noConversion"/>
  </si>
  <si>
    <t>28-30 대전</t>
    <phoneticPr fontId="17" type="noConversion"/>
  </si>
  <si>
    <t>19-20 대전</t>
    <phoneticPr fontId="17" type="noConversion"/>
  </si>
  <si>
    <t>17 대전</t>
    <phoneticPr fontId="17" type="noConversion"/>
  </si>
  <si>
    <t>14-15 대전</t>
    <phoneticPr fontId="17" type="noConversion"/>
  </si>
  <si>
    <t>4-5 대구</t>
    <phoneticPr fontId="17" type="noConversion"/>
  </si>
  <si>
    <t>11-12 청주</t>
    <phoneticPr fontId="17" type="noConversion"/>
  </si>
  <si>
    <t>비즈니스 엑셀 활용 실무(중급)</t>
  </si>
  <si>
    <t>VBA와 매크로를 활용한 문서자동화 실무</t>
    <phoneticPr fontId="17" type="noConversion"/>
  </si>
  <si>
    <t>18-20 부산</t>
    <phoneticPr fontId="17" type="noConversion"/>
  </si>
  <si>
    <t>하루만에 끝내는 엑셀로 문서 만들기</t>
    <phoneticPr fontId="17" type="noConversion"/>
  </si>
  <si>
    <t>26 대전</t>
    <phoneticPr fontId="17" type="noConversion"/>
  </si>
  <si>
    <t>20-21 부산</t>
    <phoneticPr fontId="17" type="noConversion"/>
  </si>
  <si>
    <t>14-16 대전</t>
    <phoneticPr fontId="17" type="noConversion"/>
  </si>
  <si>
    <t>17-19 대전</t>
    <phoneticPr fontId="17" type="noConversion"/>
  </si>
  <si>
    <t>연차 휴가 실무</t>
  </si>
  <si>
    <t>총무 업무 실무</t>
    <phoneticPr fontId="17" type="noConversion"/>
  </si>
  <si>
    <t>7-8 대전</t>
    <phoneticPr fontId="17" type="noConversion"/>
  </si>
  <si>
    <t>8-9 부산</t>
    <phoneticPr fontId="17" type="noConversion"/>
  </si>
  <si>
    <t>9-10 대전</t>
    <phoneticPr fontId="17" type="noConversion"/>
  </si>
  <si>
    <t>28-29 대구</t>
    <phoneticPr fontId="17" type="noConversion"/>
  </si>
  <si>
    <t>재무제표 한눈에 알기(전직원 기본)</t>
    <phoneticPr fontId="17" type="noConversion"/>
  </si>
  <si>
    <t>21-22 대전</t>
    <phoneticPr fontId="17" type="noConversion"/>
  </si>
  <si>
    <t>18-19 부산</t>
    <phoneticPr fontId="17" type="noConversion"/>
  </si>
  <si>
    <t>14-15 대구</t>
    <phoneticPr fontId="17" type="noConversion"/>
  </si>
  <si>
    <t>13-14 대전</t>
    <phoneticPr fontId="17" type="noConversion"/>
  </si>
  <si>
    <t>10-11 부산</t>
    <phoneticPr fontId="17" type="noConversion"/>
  </si>
  <si>
    <t xml:space="preserve"> </t>
  </si>
  <si>
    <t>17-18 대전</t>
    <phoneticPr fontId="17" type="noConversion"/>
  </si>
  <si>
    <t>중견사원 역량 강화</t>
    <phoneticPr fontId="17" type="noConversion"/>
  </si>
  <si>
    <t>29-30 대전</t>
    <phoneticPr fontId="17" type="noConversion"/>
  </si>
  <si>
    <t>현장관리자 역량 강화</t>
    <phoneticPr fontId="17" type="noConversion"/>
  </si>
  <si>
    <t>14-15 청주</t>
    <phoneticPr fontId="17" type="noConversion"/>
  </si>
  <si>
    <t>급여담당자 운용 실무</t>
    <phoneticPr fontId="17" type="noConversion"/>
  </si>
  <si>
    <t>24-26 대전</t>
    <phoneticPr fontId="17" type="noConversion"/>
  </si>
  <si>
    <t>23-24 대전</t>
    <phoneticPr fontId="17" type="noConversion"/>
  </si>
  <si>
    <t>알기 쉬운 회계(기본)</t>
    <phoneticPr fontId="17" type="noConversion"/>
  </si>
  <si>
    <t>11-12 대전</t>
    <phoneticPr fontId="17" type="noConversion"/>
  </si>
  <si>
    <t>8-9 대전</t>
    <phoneticPr fontId="17" type="noConversion"/>
  </si>
  <si>
    <t>업무가 100배 빨라지는 엑셀 함수와 데이터 관리</t>
    <phoneticPr fontId="17" type="noConversion"/>
  </si>
  <si>
    <t>비즈니스 한글 활용 실무</t>
    <phoneticPr fontId="17" type="noConversion"/>
  </si>
  <si>
    <t>19-21 대구</t>
    <phoneticPr fontId="17" type="noConversion"/>
  </si>
  <si>
    <t>11-13 부산</t>
    <phoneticPr fontId="17" type="noConversion"/>
  </si>
  <si>
    <t>21-22 대구</t>
    <phoneticPr fontId="17" type="noConversion"/>
  </si>
  <si>
    <t>24-26 부산</t>
    <phoneticPr fontId="17" type="noConversion"/>
  </si>
  <si>
    <t>2-3 부산</t>
    <phoneticPr fontId="17" type="noConversion"/>
  </si>
  <si>
    <t>수출입 쉽게 잘하는 무역의 모든 것</t>
    <phoneticPr fontId="17" type="noConversion"/>
  </si>
  <si>
    <t>19-21 부산</t>
    <phoneticPr fontId="17" type="noConversion"/>
  </si>
  <si>
    <t>10-11 대전</t>
    <phoneticPr fontId="17" type="noConversion"/>
  </si>
  <si>
    <t>27-29 부산</t>
    <phoneticPr fontId="17" type="noConversion"/>
  </si>
  <si>
    <t>20-22 대구</t>
    <phoneticPr fontId="17" type="noConversion"/>
  </si>
  <si>
    <t>8-10 부산</t>
    <phoneticPr fontId="17" type="noConversion"/>
  </si>
  <si>
    <t>27-28 대구</t>
    <phoneticPr fontId="17" type="noConversion"/>
  </si>
  <si>
    <t>29-30 부산</t>
    <phoneticPr fontId="17" type="noConversion"/>
  </si>
  <si>
    <t>24-25 대전</t>
    <phoneticPr fontId="17" type="noConversion"/>
  </si>
  <si>
    <t>3-4 부산</t>
    <phoneticPr fontId="17" type="noConversion"/>
  </si>
  <si>
    <t>22-23 청주</t>
    <phoneticPr fontId="17" type="noConversion"/>
  </si>
  <si>
    <t>21-22 부산</t>
    <phoneticPr fontId="17" type="noConversion"/>
  </si>
  <si>
    <t>12-14 대전</t>
    <phoneticPr fontId="17" type="noConversion"/>
  </si>
  <si>
    <t>17-19 대구</t>
    <phoneticPr fontId="17" type="noConversion"/>
  </si>
  <si>
    <t>27-28 부산</t>
    <phoneticPr fontId="17" type="noConversion"/>
  </si>
  <si>
    <t>12-13 대구</t>
    <phoneticPr fontId="17" type="noConversion"/>
  </si>
  <si>
    <t>5 부산</t>
    <phoneticPr fontId="17" type="noConversion"/>
  </si>
  <si>
    <t>3일</t>
    <phoneticPr fontId="17" type="noConversion"/>
  </si>
  <si>
    <t>24-26 대전</t>
    <phoneticPr fontId="93" type="noConversion"/>
  </si>
  <si>
    <t>19-21 수원</t>
    <phoneticPr fontId="17" type="noConversion"/>
  </si>
  <si>
    <t>●</t>
    <phoneticPr fontId="93" type="noConversion"/>
  </si>
  <si>
    <t>위험성평가를 활용한 안전한 현장 만들기</t>
    <phoneticPr fontId="17" type="noConversion"/>
  </si>
  <si>
    <t>구매 관리 기본</t>
    <phoneticPr fontId="17" type="noConversion"/>
  </si>
  <si>
    <t>자재 &amp; 재고 관리 기본</t>
    <phoneticPr fontId="17" type="noConversion"/>
  </si>
  <si>
    <t>28-29 대전</t>
    <phoneticPr fontId="93" type="noConversion"/>
  </si>
  <si>
    <t>4-5 부산</t>
    <phoneticPr fontId="17" type="noConversion"/>
  </si>
  <si>
    <t>재고 절감 기본</t>
    <phoneticPr fontId="17" type="noConversion"/>
  </si>
  <si>
    <t>18-19역삼</t>
  </si>
  <si>
    <t>28-29역삼</t>
  </si>
  <si>
    <t>공장 혁신 5S와 눈으로 보는 관리</t>
    <phoneticPr fontId="17" type="noConversion"/>
  </si>
  <si>
    <t>21-22 대전</t>
    <phoneticPr fontId="93" type="noConversion"/>
  </si>
  <si>
    <t>현장 낭비 발굴 및 개선</t>
    <phoneticPr fontId="17" type="noConversion"/>
  </si>
  <si>
    <t>현장에서 알아야 할 원가 절감 기본</t>
    <phoneticPr fontId="93" type="noConversion"/>
  </si>
  <si>
    <t>11-12 청주</t>
    <phoneticPr fontId="93" type="noConversion"/>
  </si>
  <si>
    <t>9-10 대전</t>
    <phoneticPr fontId="93" type="noConversion"/>
  </si>
  <si>
    <t>휴먼 에러 제로화를 통한 무결점 현장 만들기</t>
    <phoneticPr fontId="17" type="noConversion"/>
  </si>
  <si>
    <t>18-19 청주</t>
    <phoneticPr fontId="17" type="noConversion"/>
  </si>
  <si>
    <t>생산 관리 기본</t>
    <phoneticPr fontId="17" type="noConversion"/>
  </si>
  <si>
    <t>25-27 대전</t>
    <phoneticPr fontId="93" type="noConversion"/>
  </si>
  <si>
    <t>생산 관리 종합 실무</t>
    <phoneticPr fontId="17" type="noConversion"/>
  </si>
  <si>
    <t>생산 계획 수립 및 진도 관리</t>
    <phoneticPr fontId="17" type="noConversion"/>
  </si>
  <si>
    <t>공정 성과 지표(KPI) 관리</t>
    <phoneticPr fontId="17" type="noConversion"/>
  </si>
  <si>
    <t>공정 개선 향상</t>
    <phoneticPr fontId="17" type="noConversion"/>
  </si>
  <si>
    <t>생산성 향상을 위한 제조 혁신 추진 실무</t>
    <phoneticPr fontId="17" type="noConversion"/>
  </si>
  <si>
    <t>9-10역삼</t>
  </si>
  <si>
    <t>엑셀을 활용한 생산 관리 시스템 구축 실무</t>
    <phoneticPr fontId="17" type="noConversion"/>
  </si>
  <si>
    <t>설비 윤활 기술</t>
    <phoneticPr fontId="17" type="noConversion"/>
  </si>
  <si>
    <t>설비 총점검 추진 실무</t>
    <phoneticPr fontId="17" type="noConversion"/>
  </si>
  <si>
    <t>베어링 취급과 보전</t>
    <phoneticPr fontId="17" type="noConversion"/>
  </si>
  <si>
    <t>11-13 대전</t>
    <phoneticPr fontId="93" type="noConversion"/>
  </si>
  <si>
    <t>에너지 유틸리티 설비 보전 기술</t>
    <phoneticPr fontId="17" type="noConversion"/>
  </si>
  <si>
    <t xml:space="preserve">모터와 펌프 운영 실무 </t>
    <phoneticPr fontId="93" type="noConversion"/>
  </si>
  <si>
    <t>스마트 팩토리 전략 수립 실무</t>
    <phoneticPr fontId="17" type="noConversion"/>
  </si>
  <si>
    <t>스마트 팩토리 구축을 위한 MES 기본</t>
    <phoneticPr fontId="17" type="noConversion"/>
  </si>
  <si>
    <t>선진 사례로 배우는 스마트 팩토리 추진 실무</t>
    <phoneticPr fontId="17" type="noConversion"/>
  </si>
  <si>
    <t xml:space="preserve">R&amp;D 혁신을 위한 기획 및 관리 </t>
    <phoneticPr fontId="17" type="noConversion"/>
  </si>
  <si>
    <t>10-12 대전</t>
    <phoneticPr fontId="17" type="noConversion"/>
  </si>
  <si>
    <t>KSA 품질 교실(품질 마인드 업)</t>
    <phoneticPr fontId="95" type="noConversion"/>
  </si>
  <si>
    <t>17-18 수원</t>
    <phoneticPr fontId="17" type="noConversion"/>
  </si>
  <si>
    <t>품질 기획과 전략 수립</t>
    <phoneticPr fontId="95" type="noConversion"/>
  </si>
  <si>
    <t>20-21 청주</t>
    <phoneticPr fontId="17" type="noConversion"/>
  </si>
  <si>
    <t>4-5 수원</t>
    <phoneticPr fontId="17" type="noConversion"/>
  </si>
  <si>
    <t>27-28 청주</t>
    <phoneticPr fontId="17" type="noConversion"/>
  </si>
  <si>
    <t>APQP/PPAP 추진 실무</t>
    <phoneticPr fontId="17" type="noConversion"/>
  </si>
  <si>
    <t>5-7 대전</t>
    <phoneticPr fontId="17" type="noConversion"/>
  </si>
  <si>
    <t xml:space="preserve">8D와 함께 하는 P-FMEA &amp; CP </t>
    <phoneticPr fontId="95" type="noConversion"/>
  </si>
  <si>
    <t>3-5 대전</t>
  </si>
  <si>
    <t>현장 4M 관리 실무</t>
    <phoneticPr fontId="17" type="noConversion"/>
  </si>
  <si>
    <t xml:space="preserve">품질 검사 실무  </t>
    <phoneticPr fontId="95" type="noConversion"/>
  </si>
  <si>
    <t>23-24 청주</t>
    <phoneticPr fontId="17" type="noConversion"/>
  </si>
  <si>
    <t>21-22 청주</t>
    <phoneticPr fontId="17" type="noConversion"/>
  </si>
  <si>
    <t>25-26 수원</t>
    <phoneticPr fontId="17" type="noConversion"/>
  </si>
  <si>
    <t>12-13 청주</t>
    <phoneticPr fontId="17" type="noConversion"/>
  </si>
  <si>
    <t xml:space="preserve">통계적 품질 관리(SQC)     </t>
    <phoneticPr fontId="95" type="noConversion"/>
  </si>
  <si>
    <t xml:space="preserve">통계적 공정 관리(SPC)     </t>
    <phoneticPr fontId="93" type="noConversion"/>
  </si>
  <si>
    <t>관리도 활용과 공정 품질 관리</t>
    <phoneticPr fontId="95" type="noConversion"/>
  </si>
  <si>
    <t>19-20 청주</t>
    <phoneticPr fontId="17" type="noConversion"/>
  </si>
  <si>
    <t xml:space="preserve">자재 입고부터 출하까지 품질 관리 개선 실무 </t>
    <phoneticPr fontId="95" type="noConversion"/>
  </si>
  <si>
    <t>고객 클레임과 품질 단계별 시정 조치</t>
    <phoneticPr fontId="95" type="noConversion"/>
  </si>
  <si>
    <t>3-4 청주</t>
    <phoneticPr fontId="17" type="noConversion"/>
  </si>
  <si>
    <t>20-21 대전</t>
    <phoneticPr fontId="17" type="noConversion"/>
  </si>
  <si>
    <t>식스시그마 기초(WB)</t>
    <phoneticPr fontId="17" type="noConversion"/>
  </si>
  <si>
    <t>신뢰성 입문</t>
    <phoneticPr fontId="95" type="noConversion"/>
  </si>
  <si>
    <t>신뢰성 추진 실무</t>
    <phoneticPr fontId="95" type="noConversion"/>
  </si>
  <si>
    <t>FMEA·FTA 실무</t>
    <phoneticPr fontId="17" type="noConversion"/>
  </si>
  <si>
    <r>
      <t>경인권 [경기강원</t>
    </r>
    <r>
      <rPr>
        <b/>
        <sz val="14"/>
        <color rgb="FFFFFFFF"/>
        <rFont val="맑은 고딕"/>
        <family val="3"/>
        <charset val="129"/>
      </rPr>
      <t>(수원, 의정부, 춘천, 원주),</t>
    </r>
    <r>
      <rPr>
        <b/>
        <sz val="18"/>
        <color rgb="FFFFFFFF"/>
        <rFont val="맑은 고딕"/>
        <family val="3"/>
        <charset val="129"/>
      </rPr>
      <t xml:space="preserve"> 인천</t>
    </r>
    <r>
      <rPr>
        <b/>
        <sz val="20"/>
        <color rgb="FFFFFFFF"/>
        <rFont val="맑은 고딕"/>
        <family val="3"/>
        <charset val="129"/>
      </rPr>
      <t xml:space="preserve">]     </t>
    </r>
    <r>
      <rPr>
        <b/>
        <sz val="14"/>
        <color rgb="FFFFFFFF"/>
        <rFont val="맑은 고딕"/>
        <family val="3"/>
        <charset val="129"/>
      </rPr>
      <t>※ 문의 : 해당 지역본부</t>
    </r>
    <phoneticPr fontId="17" type="noConversion"/>
  </si>
  <si>
    <r>
      <t>호남권 [광주전남제주</t>
    </r>
    <r>
      <rPr>
        <b/>
        <sz val="14"/>
        <color rgb="FFFFFFFF"/>
        <rFont val="맑은 고딕"/>
        <family val="3"/>
        <charset val="129"/>
      </rPr>
      <t>(광주)</t>
    </r>
    <r>
      <rPr>
        <b/>
        <sz val="18"/>
        <color rgb="FFFFFFFF"/>
        <rFont val="맑은 고딕"/>
        <family val="3"/>
        <charset val="129"/>
      </rPr>
      <t>, 전북</t>
    </r>
    <r>
      <rPr>
        <b/>
        <sz val="14"/>
        <color rgb="FFFFFFFF"/>
        <rFont val="맑은 고딕"/>
        <family val="3"/>
        <charset val="129"/>
      </rPr>
      <t>(전주)</t>
    </r>
    <r>
      <rPr>
        <b/>
        <sz val="18"/>
        <color rgb="FFFFFFFF"/>
        <rFont val="맑은 고딕"/>
        <family val="3"/>
        <charset val="129"/>
      </rPr>
      <t>]</t>
    </r>
    <r>
      <rPr>
        <sz val="18"/>
        <color rgb="FFFFFFFF"/>
        <rFont val="맑은 고딕"/>
        <family val="3"/>
        <charset val="129"/>
      </rPr>
      <t xml:space="preserve">     </t>
    </r>
    <r>
      <rPr>
        <sz val="14"/>
        <color rgb="FFFFFFFF"/>
        <rFont val="맑은 고딕"/>
        <family val="3"/>
        <charset val="129"/>
      </rPr>
      <t>※ 문의 : 해당 지역본부</t>
    </r>
    <phoneticPr fontId="17" type="noConversion"/>
  </si>
  <si>
    <t>18-19 수원</t>
    <phoneticPr fontId="17" type="noConversion"/>
  </si>
  <si>
    <t>26-27 수원</t>
    <phoneticPr fontId="17" type="noConversion"/>
  </si>
  <si>
    <t>16-17 수원</t>
    <phoneticPr fontId="17" type="noConversion"/>
  </si>
  <si>
    <t>7-8 수원</t>
    <phoneticPr fontId="17" type="noConversion"/>
  </si>
  <si>
    <t>24-25 수원</t>
    <phoneticPr fontId="17" type="noConversion"/>
  </si>
  <si>
    <t>27-29 수원</t>
    <phoneticPr fontId="17" type="noConversion"/>
  </si>
  <si>
    <t>14 수원</t>
    <phoneticPr fontId="17" type="noConversion"/>
  </si>
  <si>
    <t>현장에서 알아야 할 안전 관리 핵심 실무</t>
    <phoneticPr fontId="17" type="noConversion"/>
  </si>
  <si>
    <t>11-12 수원</t>
    <phoneticPr fontId="17" type="noConversion"/>
  </si>
  <si>
    <t>20-21 수원</t>
    <phoneticPr fontId="17" type="noConversion"/>
  </si>
  <si>
    <t>15-16 수원</t>
    <phoneticPr fontId="17" type="noConversion"/>
  </si>
  <si>
    <t>28-29 인천</t>
    <phoneticPr fontId="17" type="noConversion"/>
  </si>
  <si>
    <t>9-10 수원</t>
    <phoneticPr fontId="17" type="noConversion"/>
  </si>
  <si>
    <t>12-13 수원</t>
    <phoneticPr fontId="17" type="noConversion"/>
  </si>
  <si>
    <t>[등록민간자격] ISO 9001 내부심사원 자격인정</t>
    <phoneticPr fontId="17" type="noConversion"/>
  </si>
  <si>
    <t>28-29 수원</t>
    <phoneticPr fontId="17" type="noConversion"/>
  </si>
  <si>
    <t>ISO 9001/14001/45001 통합 내부심사원</t>
    <phoneticPr fontId="17" type="noConversion"/>
  </si>
  <si>
    <t>26-28 수원</t>
    <phoneticPr fontId="17" type="noConversion"/>
  </si>
  <si>
    <t>10-11 광주</t>
    <phoneticPr fontId="17" type="noConversion"/>
  </si>
  <si>
    <t>16-17 광주</t>
    <phoneticPr fontId="17" type="noConversion"/>
  </si>
  <si>
    <t>12-13 광주</t>
    <phoneticPr fontId="17" type="noConversion"/>
  </si>
  <si>
    <t>10-11 전주</t>
    <phoneticPr fontId="17" type="noConversion"/>
  </si>
  <si>
    <t>4-5 전주</t>
    <phoneticPr fontId="17" type="noConversion"/>
  </si>
  <si>
    <t>28-29 광주</t>
    <phoneticPr fontId="17" type="noConversion"/>
  </si>
  <si>
    <t>20-21 전주</t>
    <phoneticPr fontId="17" type="noConversion"/>
  </si>
  <si>
    <t>9-10 광주</t>
    <phoneticPr fontId="17" type="noConversion"/>
  </si>
  <si>
    <t>20-21 대구</t>
    <phoneticPr fontId="17" type="noConversion"/>
  </si>
  <si>
    <t>24-25 대구</t>
    <phoneticPr fontId="17" type="noConversion"/>
  </si>
  <si>
    <t>R&amp;D 프로젝트 관리와 성과 평가</t>
    <phoneticPr fontId="17" type="noConversion"/>
  </si>
  <si>
    <t>17-19 부산</t>
    <phoneticPr fontId="17" type="noConversion"/>
  </si>
  <si>
    <t>10-12 부산</t>
    <phoneticPr fontId="17" type="noConversion"/>
  </si>
  <si>
    <t>17-18 부산</t>
    <phoneticPr fontId="17" type="noConversion"/>
  </si>
  <si>
    <t>19-20 대구</t>
    <phoneticPr fontId="17" type="noConversion"/>
  </si>
  <si>
    <t>27-29 대구</t>
    <phoneticPr fontId="17" type="noConversion"/>
  </si>
  <si>
    <t>3-5 부산</t>
    <phoneticPr fontId="17" type="noConversion"/>
  </si>
  <si>
    <t>11-13 대구</t>
    <phoneticPr fontId="17" type="noConversion"/>
  </si>
  <si>
    <t>12-14 대구</t>
    <phoneticPr fontId="17" type="noConversion"/>
  </si>
  <si>
    <t>품질 검사원 양성</t>
    <phoneticPr fontId="17" type="noConversion"/>
  </si>
  <si>
    <t>24-26 대구</t>
    <phoneticPr fontId="17" type="noConversion"/>
  </si>
  <si>
    <t>5-7 대구</t>
    <phoneticPr fontId="17" type="noConversion"/>
  </si>
  <si>
    <t>28-29 부산</t>
    <phoneticPr fontId="17" type="noConversion"/>
  </si>
  <si>
    <t>10-11 대구</t>
    <phoneticPr fontId="17" type="noConversion"/>
  </si>
  <si>
    <t>29-31 대구</t>
    <phoneticPr fontId="17" type="noConversion"/>
  </si>
  <si>
    <t>13-14 대구</t>
    <phoneticPr fontId="17" type="noConversion"/>
  </si>
  <si>
    <t>25-26 부산</t>
    <phoneticPr fontId="17" type="noConversion"/>
  </si>
  <si>
    <t>25-26 대구</t>
    <phoneticPr fontId="17" type="noConversion"/>
  </si>
  <si>
    <t>[등록민간자격] 개선 제안 지도사</t>
    <phoneticPr fontId="17" type="noConversion"/>
  </si>
  <si>
    <t>13-14 부산</t>
    <phoneticPr fontId="17" type="noConversion"/>
  </si>
  <si>
    <t>9-10 대구</t>
    <phoneticPr fontId="17" type="noConversion"/>
  </si>
  <si>
    <t>1-3 대구</t>
    <phoneticPr fontId="17" type="noConversion"/>
  </si>
  <si>
    <t>23-25 부산</t>
    <phoneticPr fontId="17" type="noConversion"/>
  </si>
  <si>
    <t>원가 관리 기본</t>
    <phoneticPr fontId="17" type="noConversion"/>
  </si>
  <si>
    <t>17-18 대구</t>
    <phoneticPr fontId="17" type="noConversion"/>
  </si>
  <si>
    <t>제조 혁신을 위한 현장 관리자 스킬 향상</t>
    <phoneticPr fontId="17" type="noConversion"/>
  </si>
  <si>
    <t>7-8 대구</t>
    <phoneticPr fontId="17" type="noConversion"/>
  </si>
  <si>
    <t>22-23 부산</t>
    <phoneticPr fontId="17" type="noConversion"/>
  </si>
  <si>
    <t>23-24 부산</t>
    <phoneticPr fontId="17" type="noConversion"/>
  </si>
  <si>
    <t>26-28 부산</t>
    <phoneticPr fontId="17" type="noConversion"/>
  </si>
  <si>
    <t>9-11 대구</t>
    <phoneticPr fontId="17" type="noConversion"/>
  </si>
  <si>
    <t>14-16 부산</t>
    <phoneticPr fontId="17" type="noConversion"/>
  </si>
  <si>
    <t>TPM 추진 종합 실무</t>
    <phoneticPr fontId="17" type="noConversion"/>
  </si>
  <si>
    <t xml:space="preserve">자주 보전 추진 실무 </t>
    <phoneticPr fontId="17" type="noConversion"/>
  </si>
  <si>
    <t>현장 혁신 3정5S 추진 실무</t>
    <phoneticPr fontId="17" type="noConversion"/>
  </si>
  <si>
    <t>계획 보전 추진 실무</t>
    <phoneticPr fontId="17" type="noConversion"/>
  </si>
  <si>
    <t>예지 보전을 위한 설비 진단 기술</t>
    <phoneticPr fontId="17" type="noConversion"/>
  </si>
  <si>
    <t>회전 기계 점검 및 고장 진단, 진동 분석</t>
    <phoneticPr fontId="17" type="noConversion"/>
  </si>
  <si>
    <t>기계 요소와 구동 장치의 보전</t>
    <phoneticPr fontId="17" type="noConversion"/>
  </si>
  <si>
    <t>12-14 부산</t>
    <phoneticPr fontId="17" type="noConversion"/>
  </si>
  <si>
    <t>전장 계장 제어 실무</t>
    <phoneticPr fontId="17" type="noConversion"/>
  </si>
  <si>
    <t>21-23 부산</t>
    <phoneticPr fontId="17" type="noConversion"/>
  </si>
  <si>
    <t>16-18 부산</t>
    <phoneticPr fontId="17" type="noConversion"/>
  </si>
  <si>
    <t>기계 장비 정밀 체결 기술</t>
    <phoneticPr fontId="17" type="noConversion"/>
  </si>
  <si>
    <t>[국제자격] ITC 열화상 진단 기술자[Level 1]</t>
    <phoneticPr fontId="17" type="noConversion"/>
  </si>
  <si>
    <t>11 대구</t>
    <phoneticPr fontId="17" type="noConversion"/>
  </si>
  <si>
    <t>18 대구</t>
    <phoneticPr fontId="17" type="noConversion"/>
  </si>
  <si>
    <t>공정 위험성평가(HAZOP&amp;K-PSR) 실무</t>
    <phoneticPr fontId="17" type="noConversion"/>
  </si>
  <si>
    <t>16-17 부산</t>
    <phoneticPr fontId="17" type="noConversion"/>
  </si>
  <si>
    <t>15-16 대구</t>
    <phoneticPr fontId="17" type="noConversion"/>
  </si>
  <si>
    <t>6-7 창원</t>
    <phoneticPr fontId="17" type="noConversion"/>
  </si>
  <si>
    <t>21-22 창원</t>
    <phoneticPr fontId="17" type="noConversion"/>
  </si>
  <si>
    <t>21-23 대구</t>
    <phoneticPr fontId="17" type="noConversion"/>
  </si>
  <si>
    <r>
      <t>영남권 [대구경북</t>
    </r>
    <r>
      <rPr>
        <b/>
        <sz val="14"/>
        <color rgb="FFFFFFFF"/>
        <rFont val="맑은 고딕"/>
        <family val="3"/>
        <charset val="129"/>
      </rPr>
      <t>(대구)</t>
    </r>
    <r>
      <rPr>
        <b/>
        <sz val="18"/>
        <color rgb="FFFFFFFF"/>
        <rFont val="맑은 고딕"/>
        <family val="3"/>
        <charset val="129"/>
      </rPr>
      <t>, 부산, 울산, 경남</t>
    </r>
    <r>
      <rPr>
        <b/>
        <sz val="14"/>
        <color rgb="FFFFFFFF"/>
        <rFont val="맑은 고딕"/>
        <family val="3"/>
        <charset val="129"/>
      </rPr>
      <t>(창원)</t>
    </r>
    <r>
      <rPr>
        <b/>
        <sz val="18"/>
        <color rgb="FFFFFFFF"/>
        <rFont val="맑은 고딕"/>
        <family val="3"/>
        <charset val="129"/>
      </rPr>
      <t xml:space="preserve">] </t>
    </r>
    <r>
      <rPr>
        <b/>
        <sz val="14"/>
        <color rgb="FFFFFFFF"/>
        <rFont val="맑은 고딕"/>
        <family val="3"/>
        <charset val="129"/>
      </rPr>
      <t>※ 문의 : 해당 지역본부</t>
    </r>
    <phoneticPr fontId="17" type="noConversion"/>
  </si>
  <si>
    <t>2-4 대전</t>
    <phoneticPr fontId="17" type="noConversion"/>
  </si>
  <si>
    <t>28-29 대전</t>
    <phoneticPr fontId="17" type="noConversion"/>
  </si>
  <si>
    <t>8-9 대전</t>
    <phoneticPr fontId="93" type="noConversion"/>
  </si>
  <si>
    <t>14-16 대전</t>
    <phoneticPr fontId="93" type="noConversion"/>
  </si>
  <si>
    <t>현장 리더를 위한 TPM</t>
    <phoneticPr fontId="17" type="noConversion"/>
  </si>
  <si>
    <t>9-11 대전</t>
    <phoneticPr fontId="93" type="noConversion"/>
  </si>
  <si>
    <t>3-5 대전</t>
    <phoneticPr fontId="93" type="noConversion"/>
  </si>
  <si>
    <t>7-9 대전</t>
    <phoneticPr fontId="93" type="noConversion"/>
  </si>
  <si>
    <t>16-17 대전</t>
    <phoneticPr fontId="17" type="noConversion"/>
  </si>
  <si>
    <t>10-11 대전</t>
    <phoneticPr fontId="93" type="noConversion"/>
  </si>
  <si>
    <t>실습으로 배우는 전기 전자 기본</t>
    <phoneticPr fontId="17" type="noConversion"/>
  </si>
  <si>
    <t xml:space="preserve">유압 설비와 보전 </t>
    <phoneticPr fontId="93" type="noConversion"/>
  </si>
  <si>
    <t>진동 및 초음파 진단 기술</t>
    <phoneticPr fontId="17" type="noConversion"/>
  </si>
  <si>
    <t>15-17 대전</t>
    <phoneticPr fontId="17" type="noConversion"/>
  </si>
  <si>
    <t>안전보건관리책임자 신규교육(건설업)</t>
    <phoneticPr fontId="93" type="noConversion"/>
  </si>
  <si>
    <t>안전보건관리책임자 보수교육(건설업)</t>
    <phoneticPr fontId="93" type="noConversion"/>
  </si>
  <si>
    <t>10-14 대전</t>
    <phoneticPr fontId="93" type="noConversion"/>
  </si>
  <si>
    <t>안전관리자 신규교육(건설업)</t>
    <phoneticPr fontId="93" type="noConversion"/>
  </si>
  <si>
    <t>19-21 대전</t>
    <phoneticPr fontId="93" type="noConversion"/>
  </si>
  <si>
    <t>안전관리자 보수교육(건설업)</t>
    <phoneticPr fontId="93" type="noConversion"/>
  </si>
  <si>
    <t>안전보건관리담당자 보수교육(산업안전일반)</t>
    <phoneticPr fontId="93" type="noConversion"/>
  </si>
  <si>
    <t>15-16 청주</t>
    <phoneticPr fontId="17" type="noConversion"/>
  </si>
  <si>
    <t>경영간부를 위한 품질경영</t>
    <phoneticPr fontId="95" type="noConversion"/>
  </si>
  <si>
    <t>KS인증 심사원 양성(제품)</t>
    <phoneticPr fontId="95" type="noConversion"/>
  </si>
  <si>
    <t>3 대전</t>
    <phoneticPr fontId="17" type="noConversion"/>
  </si>
  <si>
    <t>●</t>
    <phoneticPr fontId="17" type="noConversion"/>
  </si>
  <si>
    <t>24-25 청주</t>
    <phoneticPr fontId="17" type="noConversion"/>
  </si>
  <si>
    <t>2-3 대전</t>
    <phoneticPr fontId="17" type="noConversion"/>
  </si>
  <si>
    <t>18-19 대전</t>
    <phoneticPr fontId="17" type="noConversion"/>
  </si>
  <si>
    <t>16-17 청주</t>
    <phoneticPr fontId="17" type="noConversion"/>
  </si>
  <si>
    <t>22-26 대전</t>
    <phoneticPr fontId="17" type="noConversion"/>
  </si>
  <si>
    <t>13-14 청주</t>
    <phoneticPr fontId="17" type="noConversion"/>
  </si>
  <si>
    <t>1-3 대전</t>
    <phoneticPr fontId="17" type="noConversion"/>
  </si>
  <si>
    <t>25-26 대전</t>
    <phoneticPr fontId="17" type="noConversion"/>
  </si>
  <si>
    <t>인사·노무·총무</t>
    <phoneticPr fontId="17" type="noConversion"/>
  </si>
  <si>
    <t>3-5 대전</t>
    <phoneticPr fontId="17" type="noConversion"/>
  </si>
  <si>
    <t>1-18 대전</t>
    <phoneticPr fontId="17" type="noConversion"/>
  </si>
  <si>
    <t>15-17 아산</t>
    <phoneticPr fontId="17" type="noConversion"/>
  </si>
  <si>
    <t>월1회</t>
    <phoneticPr fontId="17" type="noConversion"/>
  </si>
  <si>
    <t>21-23 대전</t>
    <phoneticPr fontId="17" type="noConversion"/>
  </si>
  <si>
    <t>3-5 대구</t>
    <phoneticPr fontId="17" type="noConversion"/>
  </si>
  <si>
    <t>9-11 아산</t>
    <phoneticPr fontId="17" type="noConversion"/>
  </si>
  <si>
    <t>26-27 대구</t>
    <phoneticPr fontId="17" type="noConversion"/>
  </si>
  <si>
    <t>전략 구매와 구매 리스크 관리</t>
    <phoneticPr fontId="17" type="noConversion"/>
  </si>
  <si>
    <t>설계 원가 계산 및 절감</t>
    <phoneticPr fontId="17" type="noConversion"/>
  </si>
  <si>
    <t>견적 원가 계산 및 절감</t>
    <phoneticPr fontId="17" type="noConversion"/>
  </si>
  <si>
    <t>3-4 대전</t>
    <phoneticPr fontId="17" type="noConversion"/>
  </si>
  <si>
    <t>금형 원가 계산 및 절감</t>
    <phoneticPr fontId="17" type="noConversion"/>
  </si>
  <si>
    <t>26-27 대전</t>
    <phoneticPr fontId="17" type="noConversion"/>
  </si>
  <si>
    <t>ESG</t>
    <phoneticPr fontId="17" type="noConversion"/>
  </si>
  <si>
    <t>ESG 이해와 현장 개선 실무</t>
    <phoneticPr fontId="17" type="noConversion"/>
  </si>
  <si>
    <r>
      <t>충청권 [대전충남세종</t>
    </r>
    <r>
      <rPr>
        <b/>
        <sz val="14"/>
        <color rgb="FFFFFFFF"/>
        <rFont val="맑은 고딕"/>
        <family val="3"/>
        <charset val="129"/>
      </rPr>
      <t>(대전, 아산)</t>
    </r>
    <r>
      <rPr>
        <b/>
        <sz val="18"/>
        <color rgb="FFFFFFFF"/>
        <rFont val="맑은 고딕"/>
        <family val="3"/>
        <charset val="129"/>
      </rPr>
      <t>, 충북</t>
    </r>
    <r>
      <rPr>
        <b/>
        <sz val="14"/>
        <color rgb="FFFFFFFF"/>
        <rFont val="맑은 고딕"/>
        <family val="3"/>
        <charset val="129"/>
      </rPr>
      <t>(청주)</t>
    </r>
    <r>
      <rPr>
        <b/>
        <sz val="18"/>
        <color rgb="FFFFFFFF"/>
        <rFont val="맑은 고딕"/>
        <family val="3"/>
        <charset val="129"/>
      </rPr>
      <t xml:space="preserve">]     </t>
    </r>
    <r>
      <rPr>
        <b/>
        <sz val="14"/>
        <color rgb="FFFFFFFF"/>
        <rFont val="맑은 고딕"/>
        <family val="3"/>
        <charset val="129"/>
      </rPr>
      <t>※ 문의 : 해당 지역본부</t>
    </r>
    <phoneticPr fontId="17" type="noConversion"/>
  </si>
  <si>
    <t>ISO 9001/14001/45001 통합 구축 및 운영 실무</t>
    <phoneticPr fontId="17" type="noConversion"/>
  </si>
  <si>
    <t>[등록민간자격] IATF 16949 내부심사원 자격인정</t>
    <phoneticPr fontId="17" type="noConversion"/>
  </si>
  <si>
    <t>10-12 아산</t>
    <phoneticPr fontId="93" type="noConversion"/>
  </si>
  <si>
    <t>27-29 아산</t>
    <phoneticPr fontId="93" type="noConversion"/>
  </si>
  <si>
    <t>25-27 아산</t>
    <phoneticPr fontId="93" type="noConversion"/>
  </si>
  <si>
    <t>3-5 아산</t>
    <phoneticPr fontId="17" type="noConversion"/>
  </si>
  <si>
    <t>18-20 대전</t>
    <phoneticPr fontId="93" type="noConversion"/>
  </si>
  <si>
    <t>제조 현장의 이물 제로화 추진 실무</t>
    <phoneticPr fontId="17" type="noConversion"/>
  </si>
  <si>
    <t>공차 설계 실무</t>
    <phoneticPr fontId="17" type="noConversion"/>
  </si>
  <si>
    <t>23-25 대전</t>
    <phoneticPr fontId="17" type="noConversion"/>
  </si>
  <si>
    <t>JIS 품질관리 책임자 양성</t>
    <phoneticPr fontId="17" type="noConversion"/>
  </si>
  <si>
    <t>JIS 품질관리 책임자 정기교육</t>
    <phoneticPr fontId="17" type="noConversion"/>
  </si>
  <si>
    <t>고급관리자 CORE 리더십(강점기반 역량 강화)</t>
    <phoneticPr fontId="17" type="noConversion"/>
  </si>
  <si>
    <t>ISO 45001(안전보건경영시스템) 인증심사원 [KAR/GPC 승인]</t>
    <phoneticPr fontId="17" type="noConversion"/>
  </si>
  <si>
    <t>ISO 45001(안전보건경영시스템) 인증심사원 자격확대 [KAR/GPC 승인]</t>
    <phoneticPr fontId="17" type="noConversion"/>
  </si>
  <si>
    <t>(한전 협력사) 입고부터 출하까지 현장품질관리 개선</t>
    <phoneticPr fontId="17" type="noConversion"/>
  </si>
  <si>
    <t>(한전 협력사) 위험성평가 전문가가 전수하는 시공안전품질 핵심</t>
    <phoneticPr fontId="17" type="noConversion"/>
  </si>
  <si>
    <t>경영자(CEO)</t>
    <phoneticPr fontId="17" type="noConversion"/>
  </si>
  <si>
    <t>22-23 수원</t>
    <phoneticPr fontId="17" type="noConversion"/>
  </si>
  <si>
    <t>리더십 역량 강화</t>
    <phoneticPr fontId="17" type="noConversion"/>
  </si>
  <si>
    <t>15-16 대전</t>
    <phoneticPr fontId="17" type="noConversion"/>
  </si>
  <si>
    <t>생산관리</t>
    <phoneticPr fontId="17" type="noConversion"/>
  </si>
  <si>
    <t>변경사항</t>
    <phoneticPr fontId="17" type="noConversion"/>
  </si>
  <si>
    <t>8 대전</t>
    <phoneticPr fontId="17" type="noConversion"/>
  </si>
  <si>
    <t>5 대전</t>
    <phoneticPr fontId="17" type="noConversion"/>
  </si>
  <si>
    <t>25 대전</t>
    <phoneticPr fontId="17" type="noConversion"/>
  </si>
  <si>
    <t>7 부산</t>
    <phoneticPr fontId="17" type="noConversion"/>
  </si>
  <si>
    <t>신규과정</t>
    <phoneticPr fontId="17" type="noConversion"/>
  </si>
  <si>
    <t>무료수강권</t>
    <phoneticPr fontId="17" type="noConversion"/>
  </si>
  <si>
    <t>비대면</t>
    <phoneticPr fontId="17" type="noConversion"/>
  </si>
  <si>
    <t>대면</t>
    <phoneticPr fontId="17" type="noConversion"/>
  </si>
  <si>
    <t xml:space="preserve"> </t>
    <phoneticPr fontId="17" type="noConversion"/>
  </si>
  <si>
    <t>10-11역삼</t>
  </si>
  <si>
    <t xml:space="preserve">
</t>
  </si>
  <si>
    <t>27-28역삼</t>
  </si>
  <si>
    <t>21-22수원</t>
  </si>
  <si>
    <t>19-20역삼</t>
  </si>
  <si>
    <t>21-22역삼</t>
  </si>
  <si>
    <t>24-25역삼</t>
  </si>
  <si>
    <t>16-17역삼</t>
  </si>
  <si>
    <t>23-24역삼</t>
  </si>
  <si>
    <t>26-27역삼</t>
  </si>
  <si>
    <t>8-9역삼</t>
  </si>
  <si>
    <t>20-21역삼</t>
  </si>
  <si>
    <t>17-18역삼</t>
  </si>
  <si>
    <t>4-5역삼</t>
  </si>
  <si>
    <t>24-26역삼</t>
  </si>
  <si>
    <t>14-16역삼</t>
  </si>
  <si>
    <t>9-11역삼</t>
  </si>
  <si>
    <t>3-5수원
17-19부산</t>
  </si>
  <si>
    <t>6-7역삼</t>
  </si>
  <si>
    <t>3-4역삼</t>
  </si>
  <si>
    <t>11-12역삼</t>
  </si>
  <si>
    <t>13-14역삼</t>
  </si>
  <si>
    <t>15-16역삼</t>
  </si>
  <si>
    <t>1-2역삼</t>
  </si>
  <si>
    <t>2-3역삼</t>
  </si>
  <si>
    <t>7-8역삼</t>
  </si>
  <si>
    <t>22-23역삼</t>
  </si>
  <si>
    <t>16-18역삼</t>
  </si>
  <si>
    <t>25-27대전</t>
  </si>
  <si>
    <t>21역삼</t>
  </si>
  <si>
    <t>22역삼</t>
  </si>
  <si>
    <t>30-7.1역삼</t>
  </si>
  <si>
    <t>18-19수원</t>
  </si>
  <si>
    <t>8-9대전</t>
  </si>
  <si>
    <t>2역삼</t>
  </si>
  <si>
    <t>27역삼</t>
  </si>
  <si>
    <t>9역삼</t>
  </si>
  <si>
    <t>31-4.1역삼</t>
  </si>
  <si>
    <t>25-26역삼</t>
  </si>
  <si>
    <t>23역삼</t>
  </si>
  <si>
    <t>26역삼</t>
  </si>
  <si>
    <t>4역삼</t>
  </si>
  <si>
    <t>12-13부산</t>
  </si>
  <si>
    <t>13역삼</t>
  </si>
  <si>
    <t>11역삼</t>
  </si>
  <si>
    <t>ESG A to Z</t>
    <phoneticPr fontId="17" type="noConversion"/>
  </si>
  <si>
    <t>24-26수원</t>
  </si>
  <si>
    <t>3-4부산
17-18역삼</t>
  </si>
  <si>
    <t>업무 성과를 높이는 MBTI 커뮤니케이션</t>
    <phoneticPr fontId="93" type="noConversion"/>
  </si>
  <si>
    <t xml:space="preserve"> </t>
    <phoneticPr fontId="17" type="noConversion"/>
  </si>
  <si>
    <t>시선을 사로잡는 문서의 모든 것 - 비즈니스 인포그래픽 스킬 업</t>
    <phoneticPr fontId="17" type="noConversion"/>
  </si>
  <si>
    <t>업무가 100배 빨라지는 스마트한 업무 스킬</t>
    <phoneticPr fontId="17" type="noConversion"/>
  </si>
  <si>
    <t>사례로 배우는 채권 관리 및 회수 실무</t>
    <phoneticPr fontId="17" type="noConversion"/>
  </si>
  <si>
    <t>거래처 신용 조사 및 여신 관리 실무</t>
    <phoneticPr fontId="17" type="noConversion"/>
  </si>
  <si>
    <t>전략적 사고와 의사결정</t>
    <phoneticPr fontId="17" type="noConversion"/>
  </si>
  <si>
    <t>일 잘하는 직장인의 직무 스트레스 관리</t>
    <phoneticPr fontId="17" type="noConversion"/>
  </si>
  <si>
    <t>채용부터 퇴직까지 노동법 실무</t>
    <phoneticPr fontId="17" type="noConversion"/>
  </si>
  <si>
    <t>사례로 배우는 직무 분석 실무</t>
    <phoneticPr fontId="17" type="noConversion"/>
  </si>
  <si>
    <t>문서작성
·
프레젠테이션</t>
    <phoneticPr fontId="17" type="noConversion"/>
  </si>
  <si>
    <t>인사·노무·총무</t>
    <phoneticPr fontId="17" type="noConversion"/>
  </si>
  <si>
    <t>23-26 제주</t>
    <phoneticPr fontId="17" type="noConversion"/>
  </si>
  <si>
    <t>인문경영(상반기)</t>
    <phoneticPr fontId="17" type="noConversion"/>
  </si>
  <si>
    <t>10주</t>
    <phoneticPr fontId="17" type="noConversion"/>
  </si>
  <si>
    <t>4.1-6.24</t>
    <phoneticPr fontId="17" type="noConversion"/>
  </si>
  <si>
    <t>인문경영(하반기)</t>
    <phoneticPr fontId="17" type="noConversion"/>
  </si>
  <si>
    <t>9.9-11.25</t>
    <phoneticPr fontId="17" type="noConversion"/>
  </si>
  <si>
    <t>10.16-12.11</t>
    <phoneticPr fontId="17" type="noConversion"/>
  </si>
  <si>
    <t>9 부산         18 수원</t>
    <phoneticPr fontId="17" type="noConversion"/>
  </si>
  <si>
    <t>25 서울</t>
    <phoneticPr fontId="17" type="noConversion"/>
  </si>
  <si>
    <t>16 인천 
31 대구</t>
    <phoneticPr fontId="17" type="noConversion"/>
  </si>
  <si>
    <t>4 서울
12 광주</t>
    <phoneticPr fontId="17" type="noConversion"/>
  </si>
  <si>
    <t>안식월</t>
    <phoneticPr fontId="17" type="noConversion"/>
  </si>
  <si>
    <t>9</t>
    <phoneticPr fontId="17" type="noConversion"/>
  </si>
  <si>
    <t>14</t>
    <phoneticPr fontId="17" type="noConversion"/>
  </si>
  <si>
    <t>[개인]
1,200
[법인]
2,800</t>
    <phoneticPr fontId="17" type="noConversion"/>
  </si>
  <si>
    <t>[개인]
1,300
[법인]
3,000</t>
    <phoneticPr fontId="17" type="noConversion"/>
  </si>
  <si>
    <t>[개인]
1,300
[법인]
3,000</t>
    <phoneticPr fontId="17" type="noConversion"/>
  </si>
  <si>
    <t>[개인]
1,400
[법인]
3,300</t>
    <phoneticPr fontId="17" type="noConversion"/>
  </si>
  <si>
    <t>◎</t>
    <phoneticPr fontId="17" type="noConversion"/>
  </si>
  <si>
    <t>미정</t>
    <phoneticPr fontId="17" type="noConversion"/>
  </si>
  <si>
    <t>7박9일</t>
    <phoneticPr fontId="17" type="noConversion"/>
  </si>
  <si>
    <t>스페인</t>
    <phoneticPr fontId="17" type="noConversion"/>
  </si>
  <si>
    <t>스마트시티</t>
    <phoneticPr fontId="17" type="noConversion"/>
  </si>
  <si>
    <t>3박4일</t>
    <phoneticPr fontId="17" type="noConversion"/>
  </si>
  <si>
    <t>◎</t>
  </si>
  <si>
    <t>우수직원·분임조 제주 창의 캠프</t>
    <phoneticPr fontId="17" type="noConversion"/>
  </si>
  <si>
    <t>품질 분임조</t>
    <phoneticPr fontId="17" type="noConversion"/>
  </si>
  <si>
    <t>회원/비회원</t>
  </si>
  <si>
    <t>연간 일정</t>
    <phoneticPr fontId="17" type="noConversion"/>
  </si>
  <si>
    <t>과정명(수정)</t>
  </si>
  <si>
    <t>★</t>
    <phoneticPr fontId="17" type="noConversion"/>
  </si>
  <si>
    <t>16-17 역삼</t>
  </si>
  <si>
    <t>6-7 역삼</t>
    <phoneticPr fontId="17" type="noConversion"/>
  </si>
  <si>
    <t>6-7 부산</t>
  </si>
  <si>
    <t>7-8 역삼</t>
  </si>
  <si>
    <t>12-13 역삼</t>
  </si>
  <si>
    <t>2-3 대전
30-7/1 역삼</t>
  </si>
  <si>
    <t>4-5 역삼</t>
  </si>
  <si>
    <t>15-16 역삼</t>
  </si>
  <si>
    <t>3-4 역삼</t>
  </si>
  <si>
    <t>31-4/1 역삼</t>
  </si>
  <si>
    <t>4-5 역삼</t>
    <phoneticPr fontId="17" type="noConversion"/>
  </si>
  <si>
    <t>20-21 역삼</t>
  </si>
  <si>
    <t>24-25 역삼</t>
  </si>
  <si>
    <t>26-27 역삼</t>
  </si>
  <si>
    <t>13-14 역삼</t>
  </si>
  <si>
    <t>17-18 역삼</t>
    <phoneticPr fontId="17" type="noConversion"/>
  </si>
  <si>
    <t>28 역삼</t>
  </si>
  <si>
    <t>14 역삼</t>
  </si>
  <si>
    <t>8 역삼</t>
  </si>
  <si>
    <t>19 역삼</t>
  </si>
  <si>
    <t>탄소중립</t>
    <phoneticPr fontId="17" type="noConversion"/>
  </si>
  <si>
    <t>온실가스 목표관리제 및 배출권거래제 실무</t>
    <phoneticPr fontId="17" type="noConversion"/>
  </si>
  <si>
    <t>2-3 역삼</t>
  </si>
  <si>
    <t>28-29 역삼</t>
  </si>
  <si>
    <t>25-26 역삼</t>
  </si>
  <si>
    <t>21-22 역삼</t>
  </si>
  <si>
    <t>19-20 역삼</t>
  </si>
  <si>
    <t>4 역삼</t>
  </si>
  <si>
    <t>30 역삼</t>
  </si>
  <si>
    <t>27 역삼</t>
  </si>
  <si>
    <t>22 역삼</t>
  </si>
  <si>
    <t>21 역삼</t>
  </si>
  <si>
    <t>9 역삼</t>
  </si>
  <si>
    <t>17 역삼</t>
  </si>
  <si>
    <t>탄소중립 규제대응 실무</t>
    <phoneticPr fontId="17" type="noConversion"/>
  </si>
  <si>
    <t>10-11 역삼</t>
  </si>
  <si>
    <t>11-12 역삼</t>
  </si>
  <si>
    <t>5-6 역삼</t>
  </si>
  <si>
    <t>17-18 부산</t>
  </si>
  <si>
    <t>12-14 역삼</t>
  </si>
  <si>
    <t>9-11 역삼</t>
  </si>
  <si>
    <t>17-19 역삼</t>
  </si>
  <si>
    <t>14-15 역삼</t>
  </si>
  <si>
    <t>17-18 역삼</t>
  </si>
  <si>
    <t>14-15 부산</t>
  </si>
  <si>
    <t>27-28 대구</t>
  </si>
  <si>
    <t>연중 개설 가능</t>
    <phoneticPr fontId="17" type="noConversion"/>
  </si>
  <si>
    <t>22-23 역삼</t>
  </si>
  <si>
    <t>27-28 역삼</t>
  </si>
  <si>
    <t>24 역삼</t>
  </si>
  <si>
    <t>15 역삼</t>
  </si>
  <si>
    <t>21-22 부산</t>
  </si>
  <si>
    <t>18-19 역삼</t>
  </si>
  <si>
    <t>23-24 역삼</t>
  </si>
  <si>
    <t>29-30 부산</t>
  </si>
  <si>
    <t>1-3 역삼</t>
  </si>
  <si>
    <t>20-22 역삼</t>
  </si>
  <si>
    <t>15-17 대구</t>
  </si>
  <si>
    <t>25-27 역삼</t>
  </si>
  <si>
    <t>7-9 역삼</t>
  </si>
  <si>
    <t>19-21 역삼</t>
  </si>
  <si>
    <t>21-23 부산</t>
  </si>
  <si>
    <t>24-26 역삼</t>
  </si>
  <si>
    <t>4-5 부산</t>
  </si>
  <si>
    <t>1-2 역삼</t>
  </si>
  <si>
    <t>19-20 광주</t>
  </si>
  <si>
    <t>9-10 역삼</t>
  </si>
  <si>
    <t>24-25 대구</t>
  </si>
  <si>
    <t>7-8 부산</t>
  </si>
  <si>
    <t>20-21 광주</t>
  </si>
  <si>
    <t>3-4 부산</t>
  </si>
  <si>
    <t>13-14 역삼</t>
    <phoneticPr fontId="17" type="noConversion"/>
  </si>
  <si>
    <t>자동차</t>
    <phoneticPr fontId="17" type="noConversion"/>
  </si>
  <si>
    <t>♣</t>
    <phoneticPr fontId="17" type="noConversion"/>
  </si>
  <si>
    <t>28-29 역삼</t>
    <phoneticPr fontId="17" type="noConversion"/>
  </si>
  <si>
    <t>22-23 역삼</t>
    <phoneticPr fontId="17" type="noConversion"/>
  </si>
  <si>
    <t>10-12 역삼</t>
  </si>
  <si>
    <t>13-15 역삼</t>
  </si>
  <si>
    <t>23-25 대구</t>
  </si>
  <si>
    <t>18-20 역삼</t>
  </si>
  <si>
    <t>21-23 역삼</t>
  </si>
  <si>
    <t>3-5 역삼</t>
  </si>
  <si>
    <t>11-13 역삼</t>
  </si>
  <si>
    <t>19-21 역삼</t>
    <phoneticPr fontId="17" type="noConversion"/>
  </si>
  <si>
    <t>5-7 역삼</t>
  </si>
  <si>
    <t>8-9 역삼
29-30 부산</t>
  </si>
  <si>
    <t>20-21 충북</t>
    <phoneticPr fontId="17" type="noConversion"/>
  </si>
  <si>
    <t>1-2 대전</t>
  </si>
  <si>
    <t>24-25 부산</t>
  </si>
  <si>
    <t>19-20 대전</t>
  </si>
  <si>
    <t>17-18 충북</t>
    <phoneticPr fontId="17" type="noConversion"/>
  </si>
  <si>
    <t>17-18 광주</t>
  </si>
  <si>
    <t>29-30 역삼</t>
  </si>
  <si>
    <t>15-16 부산
29-30 역삼</t>
  </si>
  <si>
    <t>7-8 역삼
25-26 역삼</t>
  </si>
  <si>
    <t>16-17 충북</t>
    <phoneticPr fontId="17" type="noConversion"/>
  </si>
  <si>
    <t>9-10 역삼
26-27 역삼</t>
  </si>
  <si>
    <t>27-28 부산</t>
  </si>
  <si>
    <t>9-10 대전
28-29 역삼</t>
  </si>
  <si>
    <t>10-11 대구
26-27 역삼</t>
  </si>
  <si>
    <t>23-24 대전</t>
  </si>
  <si>
    <t>ISO실무</t>
    <phoneticPr fontId="17" type="noConversion"/>
  </si>
  <si>
    <t>11 역삼</t>
  </si>
  <si>
    <t>18 역삼</t>
  </si>
  <si>
    <t>7 역삼</t>
  </si>
  <si>
    <t>IATF 16949 심사 대응 Skill UP</t>
  </si>
  <si>
    <t>10 역삼</t>
  </si>
  <si>
    <t>31 역삼</t>
  </si>
  <si>
    <t>12 역삼</t>
  </si>
  <si>
    <t>심사대응</t>
    <phoneticPr fontId="17" type="noConversion"/>
  </si>
  <si>
    <t>26-28 역삼</t>
  </si>
  <si>
    <t>29-31 부산</t>
  </si>
  <si>
    <t>14-16 역삼</t>
  </si>
  <si>
    <t>23-25 역삼</t>
  </si>
  <si>
    <t>3-5 광주
19-21 역삼</t>
  </si>
  <si>
    <t>3-5 수원
15-17 역삼
29-10/1 역삼</t>
    <phoneticPr fontId="17" type="noConversion"/>
  </si>
  <si>
    <t>9-11 대전
23-25 역삼</t>
  </si>
  <si>
    <t>9-11 역삼
25-27 역삼</t>
  </si>
  <si>
    <t>12-14 대구
28-30 역삼</t>
  </si>
  <si>
    <t>16-18 역삼
28-30 역삼</t>
  </si>
  <si>
    <t>5-7 역삼
19-21 부산</t>
  </si>
  <si>
    <t>27-29 역삼</t>
  </si>
  <si>
    <t>8-10 역삼
24-26 부산</t>
  </si>
  <si>
    <t>4-6 역삼
27-29 역삼</t>
  </si>
  <si>
    <t>2-4 대구
21-23 역삼</t>
  </si>
  <si>
    <t>10-12 역삼
26-28 역삼</t>
  </si>
  <si>
    <t>16-17 역삼</t>
    <phoneticPr fontId="17" type="noConversion"/>
  </si>
  <si>
    <t>8-10 역삼</t>
    <phoneticPr fontId="17" type="noConversion"/>
  </si>
  <si>
    <t>10-12 역삼
24-26 부산</t>
  </si>
  <si>
    <t>8-10 역삼
22-24 광주</t>
  </si>
  <si>
    <t>9-11 부산
23-25 역삼</t>
  </si>
  <si>
    <t>12-14 역삼
26-28 대구</t>
  </si>
  <si>
    <t>23-25 수원</t>
    <phoneticPr fontId="17" type="noConversion"/>
  </si>
  <si>
    <t>10-12 역삼
31-4/2 역삼</t>
  </si>
  <si>
    <t>5-7 부산
19-21 역삼</t>
  </si>
  <si>
    <t>15-17 역삼</t>
    <phoneticPr fontId="17" type="noConversion"/>
  </si>
  <si>
    <t>8-9 역삼</t>
  </si>
  <si>
    <t>6-7 역삼
24-25 대전</t>
  </si>
  <si>
    <t>1-2 부산
22-23 역삼</t>
  </si>
  <si>
    <t>4-5 대전
11-12 역삼</t>
  </si>
  <si>
    <t>13-14 대구
24-25 역삼</t>
  </si>
  <si>
    <t>30-31 대전</t>
  </si>
  <si>
    <t>22-23 부산</t>
  </si>
  <si>
    <t>16-17 역삼
30-31 역삼</t>
  </si>
  <si>
    <t>1-2 역삼
18-19 수원
29-30 역삼</t>
  </si>
  <si>
    <t>7-8 역삼
14-15  대구
21-22 역삼</t>
  </si>
  <si>
    <t>12-13 역삼
23-24 수원</t>
  </si>
  <si>
    <t>12-13 충북
26-27 역삼</t>
  </si>
  <si>
    <t>3-4 역삼
14-15 광주
29-30 역삼</t>
  </si>
  <si>
    <t>13-14 부산
17-18 역삼</t>
  </si>
  <si>
    <t>3-4 역삼
17-18 역삼</t>
  </si>
  <si>
    <t>내부심사</t>
    <phoneticPr fontId="17" type="noConversion"/>
  </si>
  <si>
    <t>17-19 역삼</t>
    <phoneticPr fontId="17" type="noConversion"/>
  </si>
  <si>
    <t>8-10 대전</t>
  </si>
  <si>
    <t>19-21 부산</t>
  </si>
  <si>
    <t>ISO 53001(UN지속가능개발목표경영시스템) 인증심사원 자격확대 [GPC 승인]</t>
    <phoneticPr fontId="17" type="noConversion"/>
  </si>
  <si>
    <t>17-21 역삼</t>
    <phoneticPr fontId="17" type="noConversion"/>
  </si>
  <si>
    <t>8-12 대전</t>
  </si>
  <si>
    <t>7-11 역삼</t>
  </si>
  <si>
    <t>19-23 부산</t>
  </si>
  <si>
    <t>17-21 역삼</t>
  </si>
  <si>
    <t>ISO 53001(UN지속가능개발목표경영시스템) 인증심사원 [GPC 승인]</t>
    <phoneticPr fontId="17" type="noConversion"/>
  </si>
  <si>
    <t>31-11/2 역삼</t>
  </si>
  <si>
    <t>24-28 역삼</t>
  </si>
  <si>
    <t>31-11/2,11/8-9 역삼</t>
  </si>
  <si>
    <t>21-25 역삼</t>
  </si>
  <si>
    <t>1-5 역삼</t>
  </si>
  <si>
    <t>26-30 역삼</t>
  </si>
  <si>
    <t>ISO 22301(업무연속성관리시스템) 인증심사원 자격확대 [GPC 승인]</t>
  </si>
  <si>
    <t>ISO 22000(식품안전경영시스템) 인증심사원 자격확대 [GPC 승인]</t>
  </si>
  <si>
    <t>2-4 역삼</t>
  </si>
  <si>
    <t>21-23 역삼</t>
    <phoneticPr fontId="17" type="noConversion"/>
  </si>
  <si>
    <t>24-26,11/1-2 역삼</t>
  </si>
  <si>
    <t>21-25 역삼</t>
    <phoneticPr fontId="17" type="noConversion"/>
  </si>
  <si>
    <t>15-17 역삼</t>
  </si>
  <si>
    <t>3-5 역삼
10-12 부산
24-26 역삼</t>
    <phoneticPr fontId="17" type="noConversion"/>
  </si>
  <si>
    <t>13-15 역삼
20-22 대전</t>
  </si>
  <si>
    <t>1-3 대구
15-17 역삼</t>
  </si>
  <si>
    <r>
      <t xml:space="preserve">7-9 역삼
</t>
    </r>
    <r>
      <rPr>
        <sz val="10"/>
        <color rgb="FFFF0000"/>
        <rFont val="맑은 고딕"/>
        <family val="3"/>
        <charset val="129"/>
      </rPr>
      <t>18-20 역삼</t>
    </r>
    <phoneticPr fontId="17" type="noConversion"/>
  </si>
  <si>
    <t>9-11 역삼
30-7/2 광주</t>
  </si>
  <si>
    <t>12-14 역삼
26-28 대전</t>
  </si>
  <si>
    <r>
      <rPr>
        <sz val="10"/>
        <color rgb="FFFF0000"/>
        <rFont val="맑은 고딕"/>
        <family val="3"/>
        <charset val="129"/>
      </rPr>
      <t>4-6 역삼</t>
    </r>
    <r>
      <rPr>
        <sz val="10"/>
        <rFont val="맑은 고딕"/>
        <family val="3"/>
        <charset val="129"/>
      </rPr>
      <t xml:space="preserve">
14-16 역삼</t>
    </r>
    <phoneticPr fontId="17" type="noConversion"/>
  </si>
  <si>
    <t>15-19 역삼</t>
  </si>
  <si>
    <t>3-7 역삼
10-14 부산
24-28 역삼</t>
    <phoneticPr fontId="17" type="noConversion"/>
  </si>
  <si>
    <t>13-17 역삼
20-24 대전</t>
  </si>
  <si>
    <t>1-5 대구
15-19 역삼</t>
  </si>
  <si>
    <t>18-22 역삼</t>
  </si>
  <si>
    <r>
      <t xml:space="preserve">7-11 역삼
</t>
    </r>
    <r>
      <rPr>
        <sz val="10"/>
        <color rgb="FFFF0000"/>
        <rFont val="맑은 고딕"/>
        <family val="3"/>
        <charset val="129"/>
      </rPr>
      <t>18-20,26-27 역삼</t>
    </r>
    <phoneticPr fontId="17" type="noConversion"/>
  </si>
  <si>
    <t>9-13 역삼
30-7/4 광주</t>
  </si>
  <si>
    <t>12-16 역삼
26-30 대전</t>
  </si>
  <si>
    <t>10-14 역삼
24-28 부산</t>
  </si>
  <si>
    <t>10-14 역삼</t>
  </si>
  <si>
    <t>13-17 역삼</t>
  </si>
  <si>
    <t>8-10 역삼</t>
  </si>
  <si>
    <t>8-12 역삼</t>
  </si>
  <si>
    <t>27-31 역삼</t>
  </si>
  <si>
    <t>11-13,19-20 역삼</t>
  </si>
  <si>
    <t>23-27 역삼</t>
  </si>
  <si>
    <t>12-16 역삼</t>
  </si>
  <si>
    <r>
      <rPr>
        <sz val="10"/>
        <color rgb="FFFF0000"/>
        <rFont val="맑은 고딕"/>
        <family val="3"/>
        <charset val="129"/>
      </rPr>
      <t>7-9 역삼</t>
    </r>
    <r>
      <rPr>
        <sz val="10"/>
        <rFont val="맑은 고딕"/>
        <family val="3"/>
        <charset val="129"/>
      </rPr>
      <t xml:space="preserve">
10-12 역삼</t>
    </r>
    <phoneticPr fontId="17" type="noConversion"/>
  </si>
  <si>
    <t>8-10 부산
22-24 역삼</t>
  </si>
  <si>
    <t>4-6 역삼
25-27 역삼</t>
  </si>
  <si>
    <t>16-18 역삼
30-7/2 대전</t>
  </si>
  <si>
    <r>
      <rPr>
        <sz val="10"/>
        <color rgb="FFFF0000"/>
        <rFont val="맑은 고딕"/>
        <family val="3"/>
        <charset val="129"/>
      </rPr>
      <t>11-13 역삼</t>
    </r>
    <r>
      <rPr>
        <sz val="10"/>
        <rFont val="맑은 고딕"/>
        <family val="3"/>
        <charset val="129"/>
      </rPr>
      <t xml:space="preserve">
21-23 역삼</t>
    </r>
    <phoneticPr fontId="17" type="noConversion"/>
  </si>
  <si>
    <t>24-26 역삼</t>
    <phoneticPr fontId="17" type="noConversion"/>
  </si>
  <si>
    <t>10-12 역삼
24-26 부산</t>
    <phoneticPr fontId="17" type="noConversion"/>
  </si>
  <si>
    <t>20-24 역삼</t>
  </si>
  <si>
    <t>4-8 역삼
25-29 역삼</t>
  </si>
  <si>
    <t>14-18 역삼</t>
  </si>
  <si>
    <r>
      <rPr>
        <sz val="10"/>
        <color rgb="FFFF0000"/>
        <rFont val="맑은 고딕"/>
        <family val="3"/>
        <charset val="129"/>
      </rPr>
      <t>11-13,19-20 역삼</t>
    </r>
    <r>
      <rPr>
        <sz val="10"/>
        <rFont val="맑은 고딕"/>
        <family val="3"/>
        <charset val="129"/>
      </rPr>
      <t xml:space="preserve">
21-25 역삼</t>
    </r>
    <phoneticPr fontId="17" type="noConversion"/>
  </si>
  <si>
    <t>24-28 역삼</t>
    <phoneticPr fontId="17" type="noConversion"/>
  </si>
  <si>
    <t>10-14 역삼
24-28 부산</t>
    <phoneticPr fontId="17" type="noConversion"/>
  </si>
  <si>
    <t>인증심사원</t>
    <phoneticPr fontId="17" type="noConversion"/>
  </si>
  <si>
    <t>JIS인증</t>
    <phoneticPr fontId="17" type="noConversion"/>
  </si>
  <si>
    <r>
      <t xml:space="preserve">JIS인증   </t>
    </r>
    <r>
      <rPr>
        <b/>
        <sz val="14"/>
        <color rgb="FFFFFFFF"/>
        <rFont val="맑은 고딕"/>
        <family val="3"/>
        <charset val="129"/>
      </rPr>
      <t>02-6240-5633</t>
    </r>
    <phoneticPr fontId="17" type="noConversion"/>
  </si>
  <si>
    <t>연중 개설</t>
    <phoneticPr fontId="116" type="noConversion"/>
  </si>
  <si>
    <t>자율주행 국가표준</t>
    <phoneticPr fontId="116" type="noConversion"/>
  </si>
  <si>
    <t>★</t>
  </si>
  <si>
    <t>20-21 수원</t>
    <phoneticPr fontId="116" type="noConversion"/>
  </si>
  <si>
    <t>13-14 역삼</t>
    <phoneticPr fontId="116" type="noConversion"/>
  </si>
  <si>
    <t>레미콘(F) 분야 KS인증 품질 기술교육</t>
    <phoneticPr fontId="17" type="noConversion"/>
  </si>
  <si>
    <t>23-24 수원</t>
    <phoneticPr fontId="116" type="noConversion"/>
  </si>
  <si>
    <t>10-11 역삼</t>
    <phoneticPr fontId="116" type="noConversion"/>
  </si>
  <si>
    <t>전기(C) 분야 KS인증 품질 기술교육</t>
    <phoneticPr fontId="17" type="noConversion"/>
  </si>
  <si>
    <t>17-18 역삼</t>
    <phoneticPr fontId="116" type="noConversion"/>
  </si>
  <si>
    <t>15-16 역삼</t>
    <phoneticPr fontId="17" type="noConversion"/>
  </si>
  <si>
    <t>7-8 역삼</t>
    <phoneticPr fontId="17" type="noConversion"/>
  </si>
  <si>
    <t>27-28 광주</t>
    <phoneticPr fontId="116" type="noConversion"/>
  </si>
  <si>
    <t>돋보기로 보는 KS심사 준비 실무</t>
    <phoneticPr fontId="95" type="noConversion"/>
  </si>
  <si>
    <t>3-4 역삼</t>
    <phoneticPr fontId="17" type="noConversion"/>
  </si>
  <si>
    <t>29-30 역삼</t>
    <phoneticPr fontId="17" type="noConversion"/>
  </si>
  <si>
    <t>27-28 역삼</t>
    <phoneticPr fontId="17" type="noConversion"/>
  </si>
  <si>
    <t>10-11 역삼</t>
    <phoneticPr fontId="17" type="noConversion"/>
  </si>
  <si>
    <t>KS인증과 사내표준 운영을 위한 내부 전문가 과정</t>
    <phoneticPr fontId="95" type="noConversion"/>
  </si>
  <si>
    <t>10 역삼(S)</t>
    <phoneticPr fontId="17" type="noConversion"/>
  </si>
  <si>
    <t>KS인증 심사원 직무교육(서비스)</t>
    <phoneticPr fontId="95" type="noConversion"/>
  </si>
  <si>
    <t>17 역삼(C)</t>
    <phoneticPr fontId="17" type="noConversion"/>
  </si>
  <si>
    <t>19 역삼(D)</t>
    <phoneticPr fontId="17" type="noConversion"/>
  </si>
  <si>
    <t>15 역삼(C)
29 대전(L)</t>
    <phoneticPr fontId="17" type="noConversion"/>
  </si>
  <si>
    <t>10 역삼(M)</t>
    <phoneticPr fontId="17" type="noConversion"/>
  </si>
  <si>
    <t>6 역삼(F)</t>
    <phoneticPr fontId="17" type="noConversion"/>
  </si>
  <si>
    <t>9 역삼(M)</t>
    <phoneticPr fontId="17" type="noConversion"/>
  </si>
  <si>
    <t>4 역삼(L)</t>
    <phoneticPr fontId="17" type="noConversion"/>
  </si>
  <si>
    <t>14 대전(C)</t>
    <phoneticPr fontId="17" type="noConversion"/>
  </si>
  <si>
    <t>02 역삼(M)
28 부산(F)</t>
    <phoneticPr fontId="17" type="noConversion"/>
  </si>
  <si>
    <t>12 역삼(L)</t>
    <phoneticPr fontId="17" type="noConversion"/>
  </si>
  <si>
    <t>22 역삼(F)</t>
    <phoneticPr fontId="17" type="noConversion"/>
  </si>
  <si>
    <t>1-5 역삼</t>
    <phoneticPr fontId="116" type="noConversion"/>
  </si>
  <si>
    <t>KS인증 심사원 양성(서비스)</t>
    <phoneticPr fontId="95" type="noConversion"/>
  </si>
  <si>
    <t>8-12 부산</t>
    <phoneticPr fontId="17" type="noConversion"/>
  </si>
  <si>
    <t>17-21 청주</t>
    <phoneticPr fontId="17" type="noConversion"/>
  </si>
  <si>
    <t>27-31 역삼</t>
    <phoneticPr fontId="17" type="noConversion"/>
  </si>
  <si>
    <t>30-7.4 역삼</t>
    <phoneticPr fontId="116" type="noConversion"/>
  </si>
  <si>
    <t>19-23 대전</t>
    <phoneticPr fontId="17" type="noConversion"/>
  </si>
  <si>
    <t>10-14 청주</t>
    <phoneticPr fontId="17" type="noConversion"/>
  </si>
  <si>
    <t>8-10 역삼</t>
    <phoneticPr fontId="116" type="noConversion"/>
  </si>
  <si>
    <t>2-4 역삼</t>
    <phoneticPr fontId="17" type="noConversion"/>
  </si>
  <si>
    <t>[실시간비대면]Regular Training for Quality Control Managers</t>
    <phoneticPr fontId="116" type="noConversion"/>
  </si>
  <si>
    <t>12-14 역삼</t>
    <phoneticPr fontId="17" type="noConversion"/>
  </si>
  <si>
    <t>23-25 중국</t>
    <phoneticPr fontId="17" type="noConversion"/>
  </si>
  <si>
    <t>8-9 역삼</t>
    <phoneticPr fontId="17" type="noConversion"/>
  </si>
  <si>
    <t>12-13 춘천
13-14 역삼
20-21 전주
27-28 대전</t>
    <phoneticPr fontId="17" type="noConversion"/>
  </si>
  <si>
    <t>12 역삼</t>
    <phoneticPr fontId="17" type="noConversion"/>
  </si>
  <si>
    <t>19 역삼</t>
    <phoneticPr fontId="17" type="noConversion"/>
  </si>
  <si>
    <t>20 역삼</t>
    <phoneticPr fontId="17" type="noConversion"/>
  </si>
  <si>
    <t>9 역삼</t>
    <phoneticPr fontId="116" type="noConversion"/>
  </si>
  <si>
    <t>5 역삼</t>
    <phoneticPr fontId="17" type="noConversion"/>
  </si>
  <si>
    <t>27 역삼</t>
    <phoneticPr fontId="17" type="noConversion"/>
  </si>
  <si>
    <t>21 역삼</t>
    <phoneticPr fontId="17" type="noConversion"/>
  </si>
  <si>
    <t>29 역삼</t>
    <phoneticPr fontId="17" type="noConversion"/>
  </si>
  <si>
    <t>-</t>
    <phoneticPr fontId="17" type="noConversion"/>
  </si>
  <si>
    <t>15-11.4 역삼</t>
    <phoneticPr fontId="17" type="noConversion"/>
  </si>
  <si>
    <t>15-6.4 중국</t>
    <phoneticPr fontId="17" type="noConversion"/>
  </si>
  <si>
    <t>8.19-22/25-29/9.1-5 역삼</t>
    <phoneticPr fontId="17" type="noConversion"/>
  </si>
  <si>
    <t>3.18-21/24-28/
3.31-4.4 역삼</t>
    <phoneticPr fontId="17" type="noConversion"/>
  </si>
  <si>
    <t>4-22 대구 
11-29 역삼
18- 9.4광주</t>
    <phoneticPr fontId="17" type="noConversion"/>
  </si>
  <si>
    <t>7-24 대구
9-28 역삼</t>
    <phoneticPr fontId="17" type="noConversion"/>
  </si>
  <si>
    <t xml:space="preserve">5-24 의정부 
17-4.3 창원
24-4.10 광주 </t>
    <phoneticPr fontId="17" type="noConversion"/>
  </si>
  <si>
    <t>5-7 역삼</t>
    <phoneticPr fontId="116" type="noConversion"/>
  </si>
  <si>
    <t>27-29 역삼</t>
    <phoneticPr fontId="116" type="noConversion"/>
  </si>
  <si>
    <t>23-25 역삼</t>
    <phoneticPr fontId="116" type="noConversion"/>
  </si>
  <si>
    <t>[실시간비대면]Quality Management Training for Executives</t>
    <phoneticPr fontId="17" type="noConversion"/>
  </si>
  <si>
    <t>2-4 중국</t>
    <phoneticPr fontId="17" type="noConversion"/>
  </si>
  <si>
    <t>24-26 역삼</t>
    <phoneticPr fontId="116" type="noConversion"/>
  </si>
  <si>
    <t>24-26 중국</t>
    <phoneticPr fontId="17" type="noConversion"/>
  </si>
  <si>
    <t>25-27 중국</t>
    <phoneticPr fontId="17" type="noConversion"/>
  </si>
  <si>
    <t>11-12 역삼</t>
    <phoneticPr fontId="116" type="noConversion"/>
  </si>
  <si>
    <t>22-23 역삼</t>
    <phoneticPr fontId="116" type="noConversion"/>
  </si>
  <si>
    <t>경영간부를 위한 품질경영(서비스)</t>
    <phoneticPr fontId="95" type="noConversion"/>
  </si>
  <si>
    <t>11-12 창원
15-16 인천
18-19 역삼
22-23 대구
24-25 청주</t>
    <phoneticPr fontId="17" type="noConversion"/>
  </si>
  <si>
    <t>6-7 부산</t>
    <phoneticPr fontId="17" type="noConversion"/>
  </si>
  <si>
    <t>1-2 의정부</t>
    <phoneticPr fontId="17" type="noConversion"/>
  </si>
  <si>
    <t>14-15 수원
17-18 광주
24-25 부산</t>
    <phoneticPr fontId="17" type="noConversion"/>
  </si>
  <si>
    <t>6-7 창원
26-27 수원</t>
    <phoneticPr fontId="17" type="noConversion"/>
  </si>
  <si>
    <t>24-25 수원
26-27 청주</t>
    <phoneticPr fontId="17" type="noConversion"/>
  </si>
  <si>
    <t>29-30 의정부</t>
    <phoneticPr fontId="17" type="noConversion"/>
  </si>
  <si>
    <t>16-17 창원</t>
    <phoneticPr fontId="17" type="noConversion"/>
  </si>
  <si>
    <t>12-13 대구
20-21 수원
22-23 청주</t>
    <phoneticPr fontId="17" type="noConversion"/>
  </si>
  <si>
    <t>17-18 전주
28-29 대전</t>
    <phoneticPr fontId="17" type="noConversion"/>
  </si>
  <si>
    <t>10-11 수원
20-21 부산
31-4.1 역삼</t>
    <phoneticPr fontId="17" type="noConversion"/>
  </si>
  <si>
    <t>6-7 아산
13-14의정부
17-18 광주</t>
    <phoneticPr fontId="17" type="noConversion"/>
  </si>
  <si>
    <t>경영간부</t>
    <phoneticPr fontId="17" type="noConversion"/>
  </si>
  <si>
    <t>10-14,17-19 부산</t>
  </si>
  <si>
    <t>22 부산</t>
  </si>
  <si>
    <t>26-27 전주
29-30 인천</t>
    <phoneticPr fontId="17" type="noConversion"/>
  </si>
  <si>
    <t>4-5 전주
16-17 수원</t>
    <phoneticPr fontId="17" type="noConversion"/>
  </si>
  <si>
    <t>20-11.6 청주
27-11.13 창원</t>
    <phoneticPr fontId="17" type="noConversion"/>
  </si>
  <si>
    <t>KS인증 심사원 직무교육(제품)</t>
    <phoneticPr fontId="95" type="noConversion"/>
  </si>
  <si>
    <t>3-6 역삼</t>
    <phoneticPr fontId="17" type="noConversion"/>
  </si>
  <si>
    <t>20-23 역삼</t>
    <phoneticPr fontId="17" type="noConversion"/>
  </si>
  <si>
    <t>프로젝트 관리자(PM) 양성</t>
    <phoneticPr fontId="17" type="noConversion"/>
  </si>
  <si>
    <t>18-19 역삼</t>
    <phoneticPr fontId="17" type="noConversion"/>
  </si>
  <si>
    <t>12-13 역삼</t>
    <phoneticPr fontId="17" type="noConversion"/>
  </si>
  <si>
    <t>프로젝트 일정관리 실무</t>
    <phoneticPr fontId="17" type="noConversion"/>
  </si>
  <si>
    <t>PM</t>
    <phoneticPr fontId="17" type="noConversion"/>
  </si>
  <si>
    <t>1-2 역삼</t>
    <phoneticPr fontId="17" type="noConversion"/>
  </si>
  <si>
    <t>25-26 역삼</t>
    <phoneticPr fontId="17" type="noConversion"/>
  </si>
  <si>
    <t>14-15 역삼</t>
    <phoneticPr fontId="17" type="noConversion"/>
  </si>
  <si>
    <t>신뢰성 기법 : 가속 수명(ALT) 및 가속 열화(ADT) 실무</t>
    <phoneticPr fontId="17" type="noConversion"/>
  </si>
  <si>
    <t>29-10.1 역삼</t>
    <phoneticPr fontId="17" type="noConversion"/>
  </si>
  <si>
    <t>23-25 역삼</t>
    <phoneticPr fontId="17" type="noConversion"/>
  </si>
  <si>
    <t>신뢰성 기법 : HALT &amp; HASS 실무</t>
    <phoneticPr fontId="17" type="noConversion"/>
  </si>
  <si>
    <t>11-14 역삼</t>
    <phoneticPr fontId="17" type="noConversion"/>
  </si>
  <si>
    <t>1-4 역삼</t>
    <phoneticPr fontId="17" type="noConversion"/>
  </si>
  <si>
    <t>신뢰성 시험 설계 실무</t>
    <phoneticPr fontId="95" type="noConversion"/>
  </si>
  <si>
    <t>22-24 역삼</t>
    <phoneticPr fontId="17" type="noConversion"/>
  </si>
  <si>
    <t>개발 기간 단축을 위한 가속 수명 시험(ALT) 실무</t>
    <phoneticPr fontId="95" type="noConversion"/>
  </si>
  <si>
    <t>제품 수명 예측을 위한 필드 데이터 분석 실무</t>
    <phoneticPr fontId="17" type="noConversion"/>
  </si>
  <si>
    <t>신뢰성 분석을 위한 데이터 해석 기초</t>
    <phoneticPr fontId="17" type="noConversion"/>
  </si>
  <si>
    <t>4-7 대전</t>
    <phoneticPr fontId="17" type="noConversion"/>
  </si>
  <si>
    <t>2-5 부산</t>
    <phoneticPr fontId="17" type="noConversion"/>
  </si>
  <si>
    <t>15-18 역삼</t>
    <phoneticPr fontId="17" type="noConversion"/>
  </si>
  <si>
    <t>26-29 역삼</t>
    <phoneticPr fontId="17" type="noConversion"/>
  </si>
  <si>
    <t>8-11 대전</t>
    <phoneticPr fontId="17" type="noConversion"/>
  </si>
  <si>
    <t>4-7 대구</t>
    <phoneticPr fontId="17" type="noConversion"/>
  </si>
  <si>
    <t>14-17 역삼</t>
    <phoneticPr fontId="17" type="noConversion"/>
  </si>
  <si>
    <t>20-22 부산</t>
    <phoneticPr fontId="17" type="noConversion"/>
  </si>
  <si>
    <t>18-20 역삼</t>
    <phoneticPr fontId="17" type="noConversion"/>
  </si>
  <si>
    <t>16-18 대구</t>
    <phoneticPr fontId="17" type="noConversion"/>
  </si>
  <si>
    <t>24-25 부산</t>
    <phoneticPr fontId="17" type="noConversion"/>
  </si>
  <si>
    <t>Test</t>
    <phoneticPr fontId="17" type="noConversion"/>
  </si>
  <si>
    <t>10.24-26/11.7-9/
20-23/12.6-7 역삼</t>
    <phoneticPr fontId="17" type="noConversion"/>
  </si>
  <si>
    <t>4.25-27/5.9-11/
15-18/31-6.1 역삼</t>
    <phoneticPr fontId="17" type="noConversion"/>
  </si>
  <si>
    <t>[국제자격] 국제 신뢰성 기사(CRE) 자격 대비+문제풀이반</t>
    <phoneticPr fontId="17" type="noConversion"/>
  </si>
  <si>
    <t>신뢰성</t>
    <phoneticPr fontId="17" type="noConversion"/>
  </si>
  <si>
    <t>11.18-21/26-28 역삼</t>
    <phoneticPr fontId="17" type="noConversion"/>
  </si>
  <si>
    <t>6.24-27/7.2-4 역삼</t>
    <phoneticPr fontId="17" type="noConversion"/>
  </si>
  <si>
    <t>20-24 역삼</t>
    <phoneticPr fontId="17" type="noConversion"/>
  </si>
  <si>
    <t>9-13 역삼</t>
    <phoneticPr fontId="17" type="noConversion"/>
  </si>
  <si>
    <t>3-7 역삼</t>
    <phoneticPr fontId="17" type="noConversion"/>
  </si>
  <si>
    <t>25-29 역삼</t>
    <phoneticPr fontId="17" type="noConversion"/>
  </si>
  <si>
    <t>19-23 역삼</t>
    <phoneticPr fontId="17" type="noConversion"/>
  </si>
  <si>
    <t>[등록민간자격] 식스시그마 그린벨트(GB)</t>
  </si>
  <si>
    <t>23-24 역삼</t>
    <phoneticPr fontId="17" type="noConversion"/>
  </si>
  <si>
    <t>6-7 대구</t>
    <phoneticPr fontId="17" type="noConversion"/>
  </si>
  <si>
    <t>식스시그마</t>
    <phoneticPr fontId="17" type="noConversion"/>
  </si>
  <si>
    <t>25-28 부산</t>
    <phoneticPr fontId="17" type="noConversion"/>
  </si>
  <si>
    <t>16-19 역삼</t>
    <phoneticPr fontId="17" type="noConversion"/>
  </si>
  <si>
    <t>13-16 역삼</t>
    <phoneticPr fontId="17" type="noConversion"/>
  </si>
  <si>
    <t>11-14 부산</t>
    <phoneticPr fontId="17" type="noConversion"/>
  </si>
  <si>
    <t>18-21 대구</t>
    <phoneticPr fontId="17" type="noConversion"/>
  </si>
  <si>
    <t>20-23 광주</t>
    <phoneticPr fontId="17" type="noConversion"/>
  </si>
  <si>
    <t>14-16 청주
21-23 역삼</t>
    <phoneticPr fontId="17" type="noConversion"/>
  </si>
  <si>
    <t>2-4 대전
23-25 부산</t>
    <phoneticPr fontId="17" type="noConversion"/>
  </si>
  <si>
    <t>19-21 청주</t>
    <phoneticPr fontId="17" type="noConversion"/>
  </si>
  <si>
    <t>4-5 광주</t>
    <phoneticPr fontId="17" type="noConversion"/>
  </si>
  <si>
    <t>8-9 청주
12-13 부산
19-20 수원</t>
    <phoneticPr fontId="17" type="noConversion"/>
  </si>
  <si>
    <t>6-7 광주
10-11 대전
17-18 인천
27-28 울산</t>
    <phoneticPr fontId="17" type="noConversion"/>
  </si>
  <si>
    <t>3-4 대구
17-18 부산
27-28 청주</t>
    <phoneticPr fontId="17" type="noConversion"/>
  </si>
  <si>
    <t>16-17 역삼
23-24 대전</t>
    <phoneticPr fontId="17" type="noConversion"/>
  </si>
  <si>
    <t>13-14 전주</t>
    <phoneticPr fontId="17" type="noConversion"/>
  </si>
  <si>
    <t>분임조/제안 활동 운영 체계 구축과 기업 사례연구</t>
    <phoneticPr fontId="17" type="noConversion"/>
  </si>
  <si>
    <t>30-31 부산</t>
    <phoneticPr fontId="17" type="noConversion"/>
  </si>
  <si>
    <t>9-10 역삼</t>
    <phoneticPr fontId="17" type="noConversion"/>
  </si>
  <si>
    <t>실습 중심의 현장 개선 기법</t>
    <phoneticPr fontId="95" type="noConversion"/>
  </si>
  <si>
    <t>18-21 울산</t>
    <phoneticPr fontId="17" type="noConversion"/>
  </si>
  <si>
    <t>8-11 부산</t>
    <phoneticPr fontId="17" type="noConversion"/>
  </si>
  <si>
    <t>개선 제안 활동 기본</t>
    <phoneticPr fontId="17" type="noConversion"/>
  </si>
  <si>
    <t>제안
·
분임조</t>
    <phoneticPr fontId="17" type="noConversion"/>
  </si>
  <si>
    <t>8-12 역삼</t>
    <phoneticPr fontId="17" type="noConversion"/>
  </si>
  <si>
    <t>16-20 역삼</t>
    <phoneticPr fontId="17" type="noConversion"/>
  </si>
  <si>
    <t>14-18 역삼</t>
    <phoneticPr fontId="17" type="noConversion"/>
  </si>
  <si>
    <t>26-27 역삼</t>
    <phoneticPr fontId="17" type="noConversion"/>
  </si>
  <si>
    <t>5-6 역삼</t>
    <phoneticPr fontId="17" type="noConversion"/>
  </si>
  <si>
    <t>JMP 활용 기초</t>
    <phoneticPr fontId="17" type="noConversion"/>
  </si>
  <si>
    <t>20-21 역삼</t>
    <phoneticPr fontId="17" type="noConversion"/>
  </si>
  <si>
    <t>21-22 역삼</t>
    <phoneticPr fontId="17" type="noConversion"/>
  </si>
  <si>
    <t>엑셀을 활용한 생산 품질 데이터 분석</t>
    <phoneticPr fontId="17" type="noConversion"/>
  </si>
  <si>
    <t>2-3 역삼</t>
    <phoneticPr fontId="17" type="noConversion"/>
  </si>
  <si>
    <t>협력사 공정 감사(AUDIT) 추진 실무</t>
    <phoneticPr fontId="17" type="noConversion"/>
  </si>
  <si>
    <t>10-12 역삼</t>
    <phoneticPr fontId="17" type="noConversion"/>
  </si>
  <si>
    <t>25-27 청주</t>
    <phoneticPr fontId="17" type="noConversion"/>
  </si>
  <si>
    <t>9-11 수원</t>
    <phoneticPr fontId="17" type="noConversion"/>
  </si>
  <si>
    <t>26-28 대전</t>
    <phoneticPr fontId="17" type="noConversion"/>
  </si>
  <si>
    <t>협력사 품질 관리 추진 실무</t>
    <phoneticPr fontId="95" type="noConversion"/>
  </si>
  <si>
    <t>11-12 역삼</t>
    <phoneticPr fontId="17" type="noConversion"/>
  </si>
  <si>
    <t>27-29 역삼</t>
    <phoneticPr fontId="17" type="noConversion"/>
  </si>
  <si>
    <t>10-12 대구</t>
    <phoneticPr fontId="17" type="noConversion"/>
  </si>
  <si>
    <t>14-16 청주</t>
    <phoneticPr fontId="17" type="noConversion"/>
  </si>
  <si>
    <t>26-28 역삼</t>
    <phoneticPr fontId="17" type="noConversion"/>
  </si>
  <si>
    <t>20-22 역삼</t>
    <phoneticPr fontId="17" type="noConversion"/>
  </si>
  <si>
    <t>9-11 역삼</t>
    <phoneticPr fontId="17" type="noConversion"/>
  </si>
  <si>
    <t>5-7 역삼</t>
    <phoneticPr fontId="17" type="noConversion"/>
  </si>
  <si>
    <t xml:space="preserve">실험 계획법(DOE) </t>
    <phoneticPr fontId="95" type="noConversion"/>
  </si>
  <si>
    <t>25-27 역삼</t>
    <phoneticPr fontId="17" type="noConversion"/>
  </si>
  <si>
    <t/>
  </si>
  <si>
    <t>5-7 수원</t>
    <phoneticPr fontId="17" type="noConversion"/>
  </si>
  <si>
    <t>4-5 대전</t>
    <phoneticPr fontId="17" type="noConversion"/>
  </si>
  <si>
    <t>측정 시스템 분석(MSA) 활용</t>
    <phoneticPr fontId="17" type="noConversion"/>
  </si>
  <si>
    <t>21-22 수원</t>
    <phoneticPr fontId="17" type="noConversion"/>
  </si>
  <si>
    <t>미니탭 활용과 통계 분석</t>
    <phoneticPr fontId="17" type="noConversion"/>
  </si>
  <si>
    <t>4-5 광주
25-26 수원</t>
    <phoneticPr fontId="17" type="noConversion"/>
  </si>
  <si>
    <t>8-9 부산
26-27 광주</t>
    <phoneticPr fontId="17" type="noConversion"/>
  </si>
  <si>
    <t>18-19 수원
24-25 대구</t>
    <phoneticPr fontId="17" type="noConversion"/>
  </si>
  <si>
    <t>10-12 광주</t>
    <phoneticPr fontId="17" type="noConversion"/>
  </si>
  <si>
    <t>16-18 대전</t>
    <phoneticPr fontId="17" type="noConversion"/>
  </si>
  <si>
    <t>18-20 청주</t>
    <phoneticPr fontId="17" type="noConversion"/>
  </si>
  <si>
    <t>2-4 부산</t>
    <phoneticPr fontId="17" type="noConversion"/>
  </si>
  <si>
    <t>30-7.1 역삼</t>
    <phoneticPr fontId="17" type="noConversion"/>
  </si>
  <si>
    <t>스마트 공정 품질 관리 실무</t>
    <phoneticPr fontId="17" type="noConversion"/>
  </si>
  <si>
    <t>3-5 역삼</t>
    <phoneticPr fontId="17" type="noConversion"/>
  </si>
  <si>
    <t>20-22 광주</t>
    <phoneticPr fontId="17" type="noConversion"/>
  </si>
  <si>
    <t>16-18 역삼</t>
    <phoneticPr fontId="17" type="noConversion"/>
  </si>
  <si>
    <t>19-21 대전</t>
    <phoneticPr fontId="17" type="noConversion"/>
  </si>
  <si>
    <t>현장 품질 관리 추진 실무</t>
    <phoneticPr fontId="95" type="noConversion"/>
  </si>
  <si>
    <t>12-14 수원</t>
    <phoneticPr fontId="17" type="noConversion"/>
  </si>
  <si>
    <t>22-24 대구</t>
    <phoneticPr fontId="17" type="noConversion"/>
  </si>
  <si>
    <t>14-16 역삼</t>
    <phoneticPr fontId="17" type="noConversion"/>
  </si>
  <si>
    <t>품질 관리 기본</t>
    <phoneticPr fontId="17" type="noConversion"/>
  </si>
  <si>
    <t>[국제자격] 국제 품질 기사(CQE) 자격 대비+문제풀이반</t>
    <phoneticPr fontId="93" type="noConversion"/>
  </si>
  <si>
    <t>5-7 부산</t>
    <phoneticPr fontId="17" type="noConversion"/>
  </si>
  <si>
    <t>9-11 청주</t>
    <phoneticPr fontId="17" type="noConversion"/>
  </si>
  <si>
    <t>16-18 광주</t>
    <phoneticPr fontId="17" type="noConversion"/>
  </si>
  <si>
    <t>7-9 역삼</t>
    <phoneticPr fontId="17" type="noConversion"/>
  </si>
  <si>
    <t>품질 보증(QA) 추진 실무</t>
    <phoneticPr fontId="95" type="noConversion"/>
  </si>
  <si>
    <t>24 역삼</t>
    <phoneticPr fontId="17" type="noConversion"/>
  </si>
  <si>
    <t>14 역삼</t>
    <phoneticPr fontId="17" type="noConversion"/>
  </si>
  <si>
    <t>16 역삼</t>
    <phoneticPr fontId="17" type="noConversion"/>
  </si>
  <si>
    <t>신화로 배우는 품질 여행</t>
    <phoneticPr fontId="17" type="noConversion"/>
  </si>
  <si>
    <t>1등 제품 개발을 위한 품질 기능 전개(QFD)</t>
    <phoneticPr fontId="17" type="noConversion"/>
  </si>
  <si>
    <t>13-14 아산</t>
    <phoneticPr fontId="17" type="noConversion"/>
  </si>
  <si>
    <t>품질 코스트 분석과 활용</t>
    <phoneticPr fontId="95" type="noConversion"/>
  </si>
  <si>
    <t>10-11 수원</t>
    <phoneticPr fontId="17" type="noConversion"/>
  </si>
  <si>
    <t>19-20 역삼</t>
    <phoneticPr fontId="17" type="noConversion"/>
  </si>
  <si>
    <t>24-25 역삼</t>
    <phoneticPr fontId="17" type="noConversion"/>
  </si>
  <si>
    <t>사내 표준화 추진 실무</t>
    <phoneticPr fontId="95" type="noConversion"/>
  </si>
  <si>
    <t>팀원이 만족하는 분임조장의 핵심 역량</t>
    <phoneticPr fontId="17" type="noConversion"/>
  </si>
  <si>
    <t>6-7 대전</t>
    <phoneticPr fontId="17" type="noConversion"/>
  </si>
  <si>
    <t>[국제자격] 트리즈 전문가(Level-3)</t>
    <phoneticPr fontId="17" type="noConversion"/>
  </si>
  <si>
    <t>[국제자격] 트리즈 추진자(Level-2)</t>
    <phoneticPr fontId="17" type="noConversion"/>
  </si>
  <si>
    <t>28-30 역삼</t>
    <phoneticPr fontId="17" type="noConversion"/>
  </si>
  <si>
    <t>[국제자격] 트리즈 기본(Level-1)</t>
    <phoneticPr fontId="17" type="noConversion"/>
  </si>
  <si>
    <t>트리즈</t>
    <phoneticPr fontId="17" type="noConversion"/>
  </si>
  <si>
    <t>29-31 역삼</t>
    <phoneticPr fontId="17" type="noConversion"/>
  </si>
  <si>
    <t>기업 특허 전략 분석(입문)</t>
    <phoneticPr fontId="17" type="noConversion"/>
  </si>
  <si>
    <t>연구개발 기술관리 핵심 종합</t>
    <phoneticPr fontId="17" type="noConversion"/>
  </si>
  <si>
    <t>15 역삼</t>
    <phoneticPr fontId="17" type="noConversion"/>
  </si>
  <si>
    <t>23 역삼</t>
    <phoneticPr fontId="17" type="noConversion"/>
  </si>
  <si>
    <t>정부 R&amp;D 지원 사업 보고서 작성과 효과적 활용</t>
    <phoneticPr fontId="95" type="noConversion"/>
  </si>
  <si>
    <t>30-31 역삼</t>
    <phoneticPr fontId="17" type="noConversion"/>
  </si>
  <si>
    <t>성과 창출을 위한 R&amp;D와 업무 효율 개선 기법</t>
    <phoneticPr fontId="17" type="noConversion"/>
  </si>
  <si>
    <t>전략적 기술 로드맵(TRM) 작성</t>
    <phoneticPr fontId="17" type="noConversion"/>
  </si>
  <si>
    <t>R&amp;D 역량 향상 실무와 활용 기법</t>
    <phoneticPr fontId="17" type="noConversion"/>
  </si>
  <si>
    <t>R&amp;D 역량 향상을 위한 기본 다지기</t>
    <phoneticPr fontId="17" type="noConversion"/>
  </si>
  <si>
    <t>개발 및 설계 원가 절감 기법 활용 실무</t>
    <phoneticPr fontId="17" type="noConversion"/>
  </si>
  <si>
    <t>제품 개발 및 설계 기본</t>
    <phoneticPr fontId="17" type="noConversion"/>
  </si>
  <si>
    <t>신제품 개발 프로세스 효율화 전략</t>
    <phoneticPr fontId="17" type="noConversion"/>
  </si>
  <si>
    <t>30-7.2 역삼</t>
    <phoneticPr fontId="17" type="noConversion"/>
  </si>
  <si>
    <t>신제품 기획 &amp; 개발 전략</t>
    <phoneticPr fontId="17" type="noConversion"/>
  </si>
  <si>
    <t>R&amp;D</t>
    <phoneticPr fontId="17" type="noConversion"/>
  </si>
  <si>
    <t>NO</t>
    <phoneticPr fontId="17" type="noConversion"/>
  </si>
  <si>
    <t>7 역삼</t>
    <phoneticPr fontId="17" type="noConversion"/>
  </si>
  <si>
    <t>ITC 열화상진단기술자 재인증 교육</t>
    <phoneticPr fontId="93" type="noConversion"/>
  </si>
  <si>
    <t>15-19 역삼</t>
    <phoneticPr fontId="93" type="noConversion"/>
  </si>
  <si>
    <t>20-24 역삼</t>
    <phoneticPr fontId="93" type="noConversion"/>
  </si>
  <si>
    <t>4-8 역삼</t>
    <phoneticPr fontId="17" type="noConversion"/>
  </si>
  <si>
    <t>23-27 역삼</t>
    <phoneticPr fontId="17" type="noConversion"/>
  </si>
  <si>
    <t>21-25 역삼</t>
    <phoneticPr fontId="93" type="noConversion"/>
  </si>
  <si>
    <t>1-3 역삼</t>
    <phoneticPr fontId="17" type="noConversion"/>
  </si>
  <si>
    <t>[등록민간자격] 생산 보전 기술자(2급)</t>
    <phoneticPr fontId="17" type="noConversion"/>
  </si>
  <si>
    <t xml:space="preserve">4-8 역삼 </t>
    <phoneticPr fontId="17" type="noConversion"/>
  </si>
  <si>
    <t>26-30 역삼</t>
    <phoneticPr fontId="93" type="noConversion"/>
  </si>
  <si>
    <t>[등록민간자격] TPM 사내 컨설턴트</t>
    <phoneticPr fontId="17" type="noConversion"/>
  </si>
  <si>
    <t>설비보전을 위한 인버터시스템</t>
    <phoneticPr fontId="93" type="noConversion"/>
  </si>
  <si>
    <t>11-12 역삼</t>
    <phoneticPr fontId="93" type="noConversion"/>
  </si>
  <si>
    <t>10-11 역삼</t>
    <phoneticPr fontId="93" type="noConversion"/>
  </si>
  <si>
    <t>빅데이터를 활용한 설비보전</t>
    <phoneticPr fontId="93" type="noConversion"/>
  </si>
  <si>
    <t>3-5 역삼</t>
    <phoneticPr fontId="93" type="noConversion"/>
  </si>
  <si>
    <t>19-21 역삼</t>
    <phoneticPr fontId="93" type="noConversion"/>
  </si>
  <si>
    <t>3-5 부산</t>
    <phoneticPr fontId="93" type="noConversion"/>
  </si>
  <si>
    <t>16-18 부산</t>
    <phoneticPr fontId="93" type="noConversion"/>
  </si>
  <si>
    <t>31-4.2 역삼</t>
    <phoneticPr fontId="93" type="noConversion"/>
  </si>
  <si>
    <t>15-17 역삼</t>
    <phoneticPr fontId="93" type="noConversion"/>
  </si>
  <si>
    <t>9-11 역삼</t>
    <phoneticPr fontId="93" type="noConversion"/>
  </si>
  <si>
    <t xml:space="preserve">2D CAD로 배우는 도면 작성 </t>
    <phoneticPr fontId="17" type="noConversion"/>
  </si>
  <si>
    <t>25-26 역삼</t>
    <phoneticPr fontId="93" type="noConversion"/>
  </si>
  <si>
    <t>6-7 부산</t>
    <phoneticPr fontId="93" type="noConversion"/>
  </si>
  <si>
    <t>기계 가공 입문(절삭, 프레스)</t>
    <phoneticPr fontId="17" type="noConversion"/>
  </si>
  <si>
    <t>27-28 부산</t>
    <phoneticPr fontId="93" type="noConversion"/>
  </si>
  <si>
    <t>금속 재료 및 전기 재료 기본</t>
    <phoneticPr fontId="93" type="noConversion"/>
  </si>
  <si>
    <t>29-30 부산</t>
    <phoneticPr fontId="93" type="noConversion"/>
  </si>
  <si>
    <t>10-12 역삼</t>
    <phoneticPr fontId="93" type="noConversion"/>
  </si>
  <si>
    <t>8-10 역삼</t>
    <phoneticPr fontId="93" type="noConversion"/>
  </si>
  <si>
    <t xml:space="preserve"> 14-16 역삼</t>
    <phoneticPr fontId="93" type="noConversion"/>
  </si>
  <si>
    <t>27-29 역삼</t>
    <phoneticPr fontId="93" type="noConversion"/>
  </si>
  <si>
    <t>11-13 역삼</t>
    <phoneticPr fontId="93" type="noConversion"/>
  </si>
  <si>
    <t>16-18 역삼</t>
    <phoneticPr fontId="93" type="noConversion"/>
  </si>
  <si>
    <t>17-19 역삼</t>
    <phoneticPr fontId="93" type="noConversion"/>
  </si>
  <si>
    <t xml:space="preserve">기계 도면 해독 기본 </t>
    <phoneticPr fontId="17" type="noConversion"/>
  </si>
  <si>
    <t>24-26 아산</t>
    <phoneticPr fontId="93" type="noConversion"/>
  </si>
  <si>
    <t>22-24 아산</t>
    <phoneticPr fontId="17" type="noConversion"/>
  </si>
  <si>
    <t>7-9 아산</t>
    <phoneticPr fontId="17" type="noConversion"/>
  </si>
  <si>
    <t>28-30 아산</t>
    <phoneticPr fontId="17" type="noConversion"/>
  </si>
  <si>
    <t>20-22 아산</t>
    <phoneticPr fontId="17" type="noConversion"/>
  </si>
  <si>
    <t>26-28 대전</t>
    <phoneticPr fontId="93" type="noConversion"/>
  </si>
  <si>
    <t>18-20 부산</t>
    <phoneticPr fontId="93" type="noConversion"/>
  </si>
  <si>
    <t>10-12 대전</t>
    <phoneticPr fontId="93" type="noConversion"/>
  </si>
  <si>
    <t>7-9 역삼</t>
    <phoneticPr fontId="93" type="noConversion"/>
  </si>
  <si>
    <t>8-10 부산</t>
    <phoneticPr fontId="93" type="noConversion"/>
  </si>
  <si>
    <t>7-9 부산</t>
    <phoneticPr fontId="17" type="noConversion"/>
  </si>
  <si>
    <t xml:space="preserve">PLC 프로그래밍 기본 </t>
    <phoneticPr fontId="17" type="noConversion"/>
  </si>
  <si>
    <t>1-3 부산</t>
    <phoneticPr fontId="93" type="noConversion"/>
  </si>
  <si>
    <t xml:space="preserve">29-31 부산 </t>
    <phoneticPr fontId="93" type="noConversion"/>
  </si>
  <si>
    <t>23-25 부산</t>
    <phoneticPr fontId="93" type="noConversion"/>
  </si>
  <si>
    <t>16-18 아산</t>
    <phoneticPr fontId="93" type="noConversion"/>
  </si>
  <si>
    <t>26-28 아산</t>
    <phoneticPr fontId="93" type="noConversion"/>
  </si>
  <si>
    <t>19-21 부산</t>
    <phoneticPr fontId="93" type="noConversion"/>
  </si>
  <si>
    <t>공압 설비와 보전</t>
    <phoneticPr fontId="93" type="noConversion"/>
  </si>
  <si>
    <t>14-16 아산</t>
    <phoneticPr fontId="93" type="noConversion"/>
  </si>
  <si>
    <t xml:space="preserve">19-21 아산 </t>
    <phoneticPr fontId="93" type="noConversion"/>
  </si>
  <si>
    <t>10-12 아산</t>
    <phoneticPr fontId="17" type="noConversion"/>
  </si>
  <si>
    <t>27-28 역삼</t>
    <phoneticPr fontId="93" type="noConversion"/>
  </si>
  <si>
    <t>16-17 부산</t>
    <phoneticPr fontId="93" type="noConversion"/>
  </si>
  <si>
    <t>15-16 대구</t>
    <phoneticPr fontId="93" type="noConversion"/>
  </si>
  <si>
    <t>27-28 대전</t>
    <phoneticPr fontId="93" type="noConversion"/>
  </si>
  <si>
    <t>3-5 대구</t>
    <phoneticPr fontId="93" type="noConversion"/>
  </si>
  <si>
    <t>10-12 부산</t>
    <phoneticPr fontId="93" type="noConversion"/>
  </si>
  <si>
    <t>2-4 부산</t>
    <phoneticPr fontId="93" type="noConversion"/>
  </si>
  <si>
    <t>15-17 부산</t>
    <phoneticPr fontId="93" type="noConversion"/>
  </si>
  <si>
    <t>21-23 역삼</t>
    <phoneticPr fontId="93" type="noConversion"/>
  </si>
  <si>
    <t>20-21 역삼</t>
    <phoneticPr fontId="93" type="noConversion"/>
  </si>
  <si>
    <t>RCA(근본 원인 분석) 실무</t>
    <phoneticPr fontId="93" type="noConversion"/>
  </si>
  <si>
    <t>17-18 역삼</t>
    <phoneticPr fontId="93" type="noConversion"/>
  </si>
  <si>
    <t>계획 보전 체계 구축과 운영</t>
    <phoneticPr fontId="17" type="noConversion"/>
  </si>
  <si>
    <t>21-23 대전</t>
    <phoneticPr fontId="93" type="noConversion"/>
  </si>
  <si>
    <t>24-26 역삼</t>
    <phoneticPr fontId="93" type="noConversion"/>
  </si>
  <si>
    <t>31-4.2 역삼</t>
    <phoneticPr fontId="17" type="noConversion"/>
  </si>
  <si>
    <t>설비 종합 효율 향상을 위한 개별 개선</t>
    <phoneticPr fontId="17" type="noConversion"/>
  </si>
  <si>
    <t>5-7 청주</t>
    <phoneticPr fontId="17" type="noConversion"/>
  </si>
  <si>
    <t>15-17 광주</t>
    <phoneticPr fontId="17" type="noConversion"/>
  </si>
  <si>
    <t>5-7 역삼</t>
    <phoneticPr fontId="93" type="noConversion"/>
  </si>
  <si>
    <t>12-14 역삼</t>
    <phoneticPr fontId="93" type="noConversion"/>
  </si>
  <si>
    <t>22-24 대전</t>
    <phoneticPr fontId="93" type="noConversion"/>
  </si>
  <si>
    <t>14-16 대구</t>
    <phoneticPr fontId="17" type="noConversion"/>
  </si>
  <si>
    <t>28-30 부산</t>
    <phoneticPr fontId="93" type="noConversion"/>
  </si>
  <si>
    <t>20-22 청주</t>
    <phoneticPr fontId="93" type="noConversion"/>
  </si>
  <si>
    <t>13-15 부산</t>
    <phoneticPr fontId="93" type="noConversion"/>
  </si>
  <si>
    <t>28-30 대구</t>
    <phoneticPr fontId="93" type="noConversion"/>
  </si>
  <si>
    <t>23-24 역삼</t>
    <phoneticPr fontId="93" type="noConversion"/>
  </si>
  <si>
    <t>14-16 역삼</t>
    <phoneticPr fontId="93" type="noConversion"/>
  </si>
  <si>
    <t>31-4.2 부산</t>
    <phoneticPr fontId="17" type="noConversion"/>
  </si>
  <si>
    <t>1-2 춘천
4-5 수원
8-9 대구
8-9 인천
11-12 부산</t>
    <phoneticPr fontId="93" type="noConversion"/>
  </si>
  <si>
    <t>16-17 전주
20-21 인천21-22 창원
27-28 대구
29-30 수원</t>
    <phoneticPr fontId="93" type="noConversion"/>
  </si>
  <si>
    <t>4-5 청주
 16-17 수원
22-23 인천
25-26 광주</t>
    <phoneticPr fontId="93" type="noConversion"/>
  </si>
  <si>
    <t>13-14 대구21-22 대전
21-22 수원
25-26 부산
28-29 인천</t>
    <phoneticPr fontId="93" type="noConversion"/>
  </si>
  <si>
    <t>3-4 수원
7-8 청주
10-11 의정부
14-15 창원
17-18 전주
21-22 대전</t>
    <phoneticPr fontId="93" type="noConversion"/>
  </si>
  <si>
    <t>8-9 울산
15-16 대전
19-20 인천
22-23 대구
28-29 수원</t>
    <phoneticPr fontId="17" type="noConversion"/>
  </si>
  <si>
    <t>3-4 의정부
14-15 청주
17-18 인천
21-22 광주
22-23 수원
24-25 전주</t>
    <phoneticPr fontId="93" type="noConversion"/>
  </si>
  <si>
    <t>6-7 대구
13-14 인천
24-25 춘천
27-28 부산
31-4.1 대전</t>
    <phoneticPr fontId="93" type="noConversion"/>
  </si>
  <si>
    <t>10-11 대구
17-18 창원
20-21 수원
24-25 광주
27-28 인천</t>
    <phoneticPr fontId="93" type="noConversion"/>
  </si>
  <si>
    <t>13-14 전주
14-15 대전
16-17 청주
20-21 수원</t>
    <phoneticPr fontId="93" type="noConversion"/>
  </si>
  <si>
    <t>9-12 역삼</t>
    <phoneticPr fontId="17" type="noConversion"/>
  </si>
  <si>
    <t>24-27 역삼</t>
    <phoneticPr fontId="17" type="noConversion"/>
  </si>
  <si>
    <t>[등록민간자격] 생산 관리 마스터</t>
    <phoneticPr fontId="17" type="noConversion"/>
  </si>
  <si>
    <t>7-10 역삼</t>
    <phoneticPr fontId="17" type="noConversion"/>
  </si>
  <si>
    <t>[등록민간자격] 공정 관리 마스터</t>
    <phoneticPr fontId="17" type="noConversion"/>
  </si>
  <si>
    <t>12-13 역삼</t>
    <phoneticPr fontId="93" type="noConversion"/>
  </si>
  <si>
    <t xml:space="preserve">공정 전환 탄소중립 추진 실무 </t>
    <phoneticPr fontId="93" type="noConversion"/>
  </si>
  <si>
    <t>6-7 역삼</t>
    <phoneticPr fontId="93" type="noConversion"/>
  </si>
  <si>
    <t>25-26 부산</t>
    <phoneticPr fontId="93" type="noConversion"/>
  </si>
  <si>
    <t>4-5 역삼</t>
    <phoneticPr fontId="93" type="noConversion"/>
  </si>
  <si>
    <t xml:space="preserve">13-14 역삼 </t>
    <phoneticPr fontId="17" type="noConversion"/>
  </si>
  <si>
    <t>생산 혁신 방식(TPS, 린) 기본과 실천</t>
    <phoneticPr fontId="17" type="noConversion"/>
  </si>
  <si>
    <t>12-14 청주</t>
    <phoneticPr fontId="17" type="noConversion"/>
  </si>
  <si>
    <t>7-9 대구</t>
    <phoneticPr fontId="93" type="noConversion"/>
  </si>
  <si>
    <t>20-22 대전</t>
    <phoneticPr fontId="93" type="noConversion"/>
  </si>
  <si>
    <t>1-3 청주</t>
    <phoneticPr fontId="93" type="noConversion"/>
  </si>
  <si>
    <t>24-26 부산</t>
    <phoneticPr fontId="93" type="noConversion"/>
  </si>
  <si>
    <t>8-10 대구</t>
    <phoneticPr fontId="93" type="noConversion"/>
  </si>
  <si>
    <t>25-27 수원</t>
    <phoneticPr fontId="93" type="noConversion"/>
  </si>
  <si>
    <t>작업 개선과 표준화 관리</t>
    <phoneticPr fontId="17" type="noConversion"/>
  </si>
  <si>
    <t>17-18 청주</t>
    <phoneticPr fontId="17" type="noConversion"/>
  </si>
  <si>
    <t>7-8 대전</t>
    <phoneticPr fontId="93" type="noConversion"/>
  </si>
  <si>
    <t>12-13 대구</t>
    <phoneticPr fontId="93" type="noConversion"/>
  </si>
  <si>
    <t>13-14 부산</t>
    <phoneticPr fontId="93" type="noConversion"/>
  </si>
  <si>
    <t>12-13 부산</t>
    <phoneticPr fontId="93" type="noConversion"/>
  </si>
  <si>
    <t>3-4 대전</t>
    <phoneticPr fontId="93" type="noConversion"/>
  </si>
  <si>
    <t>23-24 대구</t>
    <phoneticPr fontId="93" type="noConversion"/>
  </si>
  <si>
    <t>19-20 청주</t>
    <phoneticPr fontId="93" type="noConversion"/>
  </si>
  <si>
    <t>6-7 대전</t>
    <phoneticPr fontId="93" type="noConversion"/>
  </si>
  <si>
    <t>20-21 대전</t>
    <phoneticPr fontId="93" type="noConversion"/>
  </si>
  <si>
    <t>18-19 대전</t>
    <phoneticPr fontId="93" type="noConversion"/>
  </si>
  <si>
    <t>7-8 대구</t>
    <phoneticPr fontId="93" type="noConversion"/>
  </si>
  <si>
    <t>19-20 수원</t>
    <phoneticPr fontId="93" type="noConversion"/>
  </si>
  <si>
    <t>15-16 부산</t>
    <phoneticPr fontId="93" type="noConversion"/>
  </si>
  <si>
    <t>6-7 청주</t>
    <phoneticPr fontId="17" type="noConversion"/>
  </si>
  <si>
    <t>13-14 대전</t>
    <phoneticPr fontId="93" type="noConversion"/>
  </si>
  <si>
    <t>14-15 부산</t>
    <phoneticPr fontId="93" type="noConversion"/>
  </si>
  <si>
    <t>15-16 광주</t>
    <phoneticPr fontId="93" type="noConversion"/>
  </si>
  <si>
    <t>10-11 부산</t>
    <phoneticPr fontId="93" type="noConversion"/>
  </si>
  <si>
    <t>11-12 대구</t>
    <phoneticPr fontId="93" type="noConversion"/>
  </si>
  <si>
    <t xml:space="preserve"> 6-7 역삼</t>
    <phoneticPr fontId="93" type="noConversion"/>
  </si>
  <si>
    <t>9.20-21/27-28/10.18-19/25-26/ 
11.8-9/15-16 역삼</t>
    <phoneticPr fontId="93" type="noConversion"/>
  </si>
  <si>
    <t>목표 원가 관리 및 원가 기획 실무</t>
    <phoneticPr fontId="17" type="noConversion"/>
  </si>
  <si>
    <t>29-30 역삼</t>
    <phoneticPr fontId="93" type="noConversion"/>
  </si>
  <si>
    <t>15-16 역삼</t>
    <phoneticPr fontId="93" type="noConversion"/>
  </si>
  <si>
    <t xml:space="preserve">제조 원가 분석 및 절감 </t>
    <phoneticPr fontId="17" type="noConversion"/>
  </si>
  <si>
    <t>1-2 역삼</t>
    <phoneticPr fontId="93" type="noConversion"/>
  </si>
  <si>
    <t>22-23  부산</t>
    <phoneticPr fontId="93" type="noConversion"/>
  </si>
  <si>
    <t>26-27 대구</t>
    <phoneticPr fontId="93" type="noConversion"/>
  </si>
  <si>
    <t>26-27 역삼</t>
    <phoneticPr fontId="93" type="noConversion"/>
  </si>
  <si>
    <t>구매 원가 계산 및 분석 실무</t>
    <phoneticPr fontId="17" type="noConversion"/>
  </si>
  <si>
    <t>구매 코스트 테이블 작성 실무</t>
    <phoneticPr fontId="17" type="noConversion"/>
  </si>
  <si>
    <t>16-17 대구</t>
    <phoneticPr fontId="93" type="noConversion"/>
  </si>
  <si>
    <t>3-4 부산</t>
    <phoneticPr fontId="93" type="noConversion"/>
  </si>
  <si>
    <t xml:space="preserve"> 25-26 대전</t>
    <phoneticPr fontId="17" type="noConversion"/>
  </si>
  <si>
    <t>협력 업체 관리 실무</t>
    <phoneticPr fontId="17" type="noConversion"/>
  </si>
  <si>
    <t>28-29 역삼</t>
    <phoneticPr fontId="93" type="noConversion"/>
  </si>
  <si>
    <t>13-14 역삼</t>
    <phoneticPr fontId="93" type="noConversion"/>
  </si>
  <si>
    <t>공급망 전략 수립 및 최적화</t>
    <phoneticPr fontId="17" type="noConversion"/>
  </si>
  <si>
    <t>SCM 전략 수립</t>
    <phoneticPr fontId="17" type="noConversion"/>
  </si>
  <si>
    <t>물류비 관리와 비용 절감</t>
    <phoneticPr fontId="17" type="noConversion"/>
  </si>
  <si>
    <t>물류 담당자 업무 능력 향상</t>
    <phoneticPr fontId="17" type="noConversion"/>
  </si>
  <si>
    <t>물류 관리 종합</t>
    <phoneticPr fontId="17" type="noConversion"/>
  </si>
  <si>
    <t>우리 회사 적정 재고 산출 데이터 분석 실습</t>
    <phoneticPr fontId="17" type="noConversion"/>
  </si>
  <si>
    <t xml:space="preserve">재고 운영 및 자재 계획 수립 </t>
    <phoneticPr fontId="17" type="noConversion"/>
  </si>
  <si>
    <t>15-16 대전</t>
    <phoneticPr fontId="93" type="noConversion"/>
  </si>
  <si>
    <t>12-13 청주</t>
    <phoneticPr fontId="93" type="noConversion"/>
  </si>
  <si>
    <t>17-18 대구</t>
    <phoneticPr fontId="93" type="noConversion"/>
  </si>
  <si>
    <t>31-4.1 대전</t>
    <phoneticPr fontId="93" type="noConversion"/>
  </si>
  <si>
    <t>3-4 역삼</t>
    <phoneticPr fontId="93" type="noConversion"/>
  </si>
  <si>
    <t>구매계약서 작성과 검토 실무</t>
    <phoneticPr fontId="93" type="noConversion"/>
  </si>
  <si>
    <t xml:space="preserve">글로벌소싱(외자구매) 실무와 리스크 관리 </t>
    <phoneticPr fontId="93" type="noConversion"/>
  </si>
  <si>
    <t xml:space="preserve">간접 구매 실무 </t>
    <phoneticPr fontId="17" type="noConversion"/>
  </si>
  <si>
    <t xml:space="preserve">구매 데이터 활용 분석 실무  </t>
    <phoneticPr fontId="17" type="noConversion"/>
  </si>
  <si>
    <t xml:space="preserve">구매 협상 기술 </t>
    <phoneticPr fontId="17" type="noConversion"/>
  </si>
  <si>
    <t>구매 혁신의 9가지 Tool</t>
    <phoneticPr fontId="17" type="noConversion"/>
  </si>
  <si>
    <t>30-7.1 대구</t>
    <phoneticPr fontId="93" type="noConversion"/>
  </si>
  <si>
    <t>24-25 부산</t>
    <phoneticPr fontId="93" type="noConversion"/>
  </si>
  <si>
    <t>과정명</t>
    <phoneticPr fontId="93" type="noConversion"/>
  </si>
  <si>
    <t>18-19 역삼</t>
    <phoneticPr fontId="93" type="noConversion"/>
  </si>
  <si>
    <t>16-17 역삼</t>
    <phoneticPr fontId="93" type="noConversion"/>
  </si>
  <si>
    <t>관리감독자 안전보건교육(건설업)</t>
    <phoneticPr fontId="17" type="noConversion"/>
  </si>
  <si>
    <t>19 역삼</t>
    <phoneticPr fontId="93" type="noConversion"/>
  </si>
  <si>
    <t>17 역삼</t>
    <phoneticPr fontId="93" type="noConversion"/>
  </si>
  <si>
    <t>27 역삼</t>
    <phoneticPr fontId="93" type="noConversion"/>
  </si>
  <si>
    <t>26 역삼</t>
    <phoneticPr fontId="93" type="noConversion"/>
  </si>
  <si>
    <t>24 역삼</t>
    <phoneticPr fontId="93" type="noConversion"/>
  </si>
  <si>
    <t>28 역삼</t>
    <phoneticPr fontId="93" type="noConversion"/>
  </si>
  <si>
    <t>관리감독자 안전보건교육(건설업_2일차)</t>
    <phoneticPr fontId="17" type="noConversion"/>
  </si>
  <si>
    <t>18 역삼</t>
    <phoneticPr fontId="93" type="noConversion"/>
  </si>
  <si>
    <t>16 역삼</t>
    <phoneticPr fontId="93" type="noConversion"/>
  </si>
  <si>
    <t>25 역삼</t>
    <phoneticPr fontId="93" type="noConversion"/>
  </si>
  <si>
    <t>23 역삼</t>
    <phoneticPr fontId="93" type="noConversion"/>
  </si>
  <si>
    <t>관리감독자 안전보건교육(건설업_1일차)</t>
    <phoneticPr fontId="17" type="noConversion"/>
  </si>
  <si>
    <t>14-15 역삼</t>
    <phoneticPr fontId="93" type="noConversion"/>
  </si>
  <si>
    <t>21-22 역삼</t>
    <phoneticPr fontId="93" type="noConversion"/>
  </si>
  <si>
    <t>24-25 역삼</t>
    <phoneticPr fontId="93" type="noConversion"/>
  </si>
  <si>
    <t>관리감독자 안전보건교육(제조 및 기타 업종)</t>
    <phoneticPr fontId="17" type="noConversion"/>
  </si>
  <si>
    <t>15 역삼</t>
    <phoneticPr fontId="93" type="noConversion"/>
  </si>
  <si>
    <t>22 역삼</t>
    <phoneticPr fontId="93" type="noConversion"/>
  </si>
  <si>
    <t>관리감독자 안전보건교육(제조 및 기타 업종_2일차)</t>
    <phoneticPr fontId="17" type="noConversion"/>
  </si>
  <si>
    <t>14 역삼</t>
    <phoneticPr fontId="93" type="noConversion"/>
  </si>
  <si>
    <t>21 역삼</t>
    <phoneticPr fontId="93" type="noConversion"/>
  </si>
  <si>
    <t>관리감독자 안전보건교육(제조 및 기타 업종_1일차)</t>
    <phoneticPr fontId="17" type="noConversion"/>
  </si>
  <si>
    <t>1-3 역삼</t>
    <phoneticPr fontId="93" type="noConversion"/>
  </si>
  <si>
    <t>화공안전 핵심실무</t>
    <phoneticPr fontId="17" type="noConversion"/>
  </si>
  <si>
    <t>22-24 역삼</t>
    <phoneticPr fontId="93" type="noConversion"/>
  </si>
  <si>
    <t>20-22 역삼</t>
    <phoneticPr fontId="93" type="noConversion"/>
  </si>
  <si>
    <t>2-4 역삼</t>
    <phoneticPr fontId="93" type="noConversion"/>
  </si>
  <si>
    <t>28-30 역삼</t>
    <phoneticPr fontId="93" type="noConversion"/>
  </si>
  <si>
    <t>26-28 역삼</t>
    <phoneticPr fontId="93" type="noConversion"/>
  </si>
  <si>
    <t>물질안전보건자료 검증실무(GHS-MSDS)</t>
    <phoneticPr fontId="17" type="noConversion"/>
  </si>
  <si>
    <t>4-6 역삼</t>
    <phoneticPr fontId="93" type="noConversion"/>
  </si>
  <si>
    <t>유해화학물질 취급시설 안전관리 실무</t>
    <phoneticPr fontId="17" type="noConversion"/>
  </si>
  <si>
    <t>22-23 역삼</t>
    <phoneticPr fontId="93" type="noConversion"/>
  </si>
  <si>
    <t>자기규율 예방체계를 위한 위험성평가</t>
    <phoneticPr fontId="93" type="noConversion"/>
  </si>
  <si>
    <t>사고사례를 통한 중대재해예방실무</t>
    <phoneticPr fontId="93" type="noConversion"/>
  </si>
  <si>
    <t>중대재해처벌법 대응실무</t>
    <phoneticPr fontId="93" type="noConversion"/>
  </si>
  <si>
    <t>17-18 대전</t>
    <phoneticPr fontId="93" type="noConversion"/>
  </si>
  <si>
    <t>23-24 부산</t>
    <phoneticPr fontId="93" type="noConversion"/>
  </si>
  <si>
    <t>29-31 역삼</t>
    <phoneticPr fontId="93" type="noConversion"/>
  </si>
  <si>
    <t>6-8 역삼</t>
    <phoneticPr fontId="93" type="noConversion"/>
  </si>
  <si>
    <t>22-23 부산</t>
    <phoneticPr fontId="93" type="noConversion"/>
  </si>
  <si>
    <t>8-9 역삼</t>
    <phoneticPr fontId="93" type="noConversion"/>
  </si>
  <si>
    <t>4-5 울산</t>
    <phoneticPr fontId="93" type="noConversion"/>
  </si>
  <si>
    <t>공정안전보고서(PSM) 변경관리</t>
    <phoneticPr fontId="93" type="noConversion"/>
  </si>
  <si>
    <t>공정안전보고서(PSM) 자체 감사 실무</t>
    <phoneticPr fontId="17" type="noConversion"/>
  </si>
  <si>
    <t>공정안전보고서(PSM) 이행 상태 평가</t>
    <phoneticPr fontId="17" type="noConversion"/>
  </si>
  <si>
    <t>2-3 역삼</t>
    <phoneticPr fontId="93" type="noConversion"/>
  </si>
  <si>
    <t>공정안전보고서(PSM) 기초 핵심실무</t>
    <phoneticPr fontId="17" type="noConversion"/>
  </si>
  <si>
    <t>13-15 역삼</t>
    <phoneticPr fontId="93" type="noConversion"/>
  </si>
  <si>
    <t>24-26 대구</t>
    <phoneticPr fontId="93" type="noConversion"/>
  </si>
  <si>
    <t>18-20 역삼</t>
    <phoneticPr fontId="93" type="noConversion"/>
  </si>
  <si>
    <t>28-30 수원</t>
    <phoneticPr fontId="93" type="noConversion"/>
  </si>
  <si>
    <t>7 청주</t>
    <phoneticPr fontId="17" type="noConversion"/>
  </si>
  <si>
    <t>24 대구</t>
    <phoneticPr fontId="93" type="noConversion"/>
  </si>
  <si>
    <t>1 역삼</t>
    <phoneticPr fontId="93" type="noConversion"/>
  </si>
  <si>
    <t>11 역삼</t>
    <phoneticPr fontId="93" type="noConversion"/>
  </si>
  <si>
    <t>21 대전</t>
    <phoneticPr fontId="93" type="noConversion"/>
  </si>
  <si>
    <t>22-24 수원</t>
    <phoneticPr fontId="93" type="noConversion"/>
  </si>
  <si>
    <t>3-5 대구
15-17 역삼</t>
    <phoneticPr fontId="93" type="noConversion"/>
  </si>
  <si>
    <t>21-23 울산</t>
    <phoneticPr fontId="93" type="noConversion"/>
  </si>
  <si>
    <t>7-9 대구
28-30 역삼</t>
    <phoneticPr fontId="93" type="noConversion"/>
  </si>
  <si>
    <t>7-9 역삼
28-30 역삼</t>
    <phoneticPr fontId="93" type="noConversion"/>
  </si>
  <si>
    <t>5-7 부산</t>
    <phoneticPr fontId="93" type="noConversion"/>
  </si>
  <si>
    <t>5-7 역삼
25-27 역삼</t>
    <phoneticPr fontId="93" type="noConversion"/>
  </si>
  <si>
    <t>보건관리자 보수교육(산업보건일반)</t>
    <phoneticPr fontId="93" type="noConversion"/>
  </si>
  <si>
    <t>24-28 역삼</t>
    <phoneticPr fontId="93" type="noConversion"/>
  </si>
  <si>
    <t>13-17 대구</t>
    <phoneticPr fontId="93" type="noConversion"/>
  </si>
  <si>
    <t>22-26 역삼</t>
    <phoneticPr fontId="93" type="noConversion"/>
  </si>
  <si>
    <t>4-8 대구
25-29 역삼</t>
    <phoneticPr fontId="93" type="noConversion"/>
  </si>
  <si>
    <t>14-18 역삼</t>
    <phoneticPr fontId="93" type="noConversion"/>
  </si>
  <si>
    <t>23-27 역삼</t>
    <phoneticPr fontId="93" type="noConversion"/>
  </si>
  <si>
    <t>7-11 부산
21-25 역삼</t>
    <phoneticPr fontId="93" type="noConversion"/>
  </si>
  <si>
    <t>17-21 역삼</t>
    <phoneticPr fontId="93" type="noConversion"/>
  </si>
  <si>
    <t>보건관리자 신규교육(산업보건일반)</t>
    <phoneticPr fontId="93" type="noConversion"/>
  </si>
  <si>
    <t>1-3 수원</t>
    <phoneticPr fontId="93" type="noConversion"/>
  </si>
  <si>
    <t>15-17 대전</t>
    <phoneticPr fontId="93" type="noConversion"/>
  </si>
  <si>
    <t>12-14 수원</t>
    <phoneticPr fontId="93" type="noConversion"/>
  </si>
  <si>
    <t>안전관리자 보수교육(제조 및 기타 업종)</t>
    <phoneticPr fontId="93" type="noConversion"/>
  </si>
  <si>
    <t>1-5 역삼</t>
    <phoneticPr fontId="93" type="noConversion"/>
  </si>
  <si>
    <t>27-31 역삼</t>
    <phoneticPr fontId="93" type="noConversion"/>
  </si>
  <si>
    <t>8-12 역삼</t>
    <phoneticPr fontId="93" type="noConversion"/>
  </si>
  <si>
    <t>16-20 역삼</t>
    <phoneticPr fontId="93" type="noConversion"/>
  </si>
  <si>
    <t>12-16 대전</t>
    <phoneticPr fontId="93" type="noConversion"/>
  </si>
  <si>
    <t>10-14 역삼</t>
    <phoneticPr fontId="17" type="noConversion"/>
  </si>
  <si>
    <t>3-7 역삼</t>
    <phoneticPr fontId="93" type="noConversion"/>
  </si>
  <si>
    <t>18-22 역삼</t>
    <phoneticPr fontId="93" type="noConversion"/>
  </si>
  <si>
    <t>7-11 역삼</t>
    <phoneticPr fontId="93" type="noConversion"/>
  </si>
  <si>
    <t>9-13 대전</t>
    <phoneticPr fontId="93" type="noConversion"/>
  </si>
  <si>
    <t>19-23 역삼</t>
    <phoneticPr fontId="93" type="noConversion"/>
  </si>
  <si>
    <t>10-14 역삼</t>
    <phoneticPr fontId="93" type="noConversion"/>
  </si>
  <si>
    <t>13-17 역삼</t>
    <phoneticPr fontId="93" type="noConversion"/>
  </si>
  <si>
    <t>안전관리자 신규교육(제조 및 기타 업종)</t>
    <phoneticPr fontId="93" type="noConversion"/>
  </si>
  <si>
    <t>8 대구</t>
    <phoneticPr fontId="93" type="noConversion"/>
  </si>
  <si>
    <t>6 역삼</t>
    <phoneticPr fontId="17" type="noConversion"/>
  </si>
  <si>
    <t>5 역삼</t>
    <phoneticPr fontId="93" type="noConversion"/>
  </si>
  <si>
    <t>1 역삼</t>
    <phoneticPr fontId="17" type="noConversion"/>
  </si>
  <si>
    <t>13 역삼</t>
    <phoneticPr fontId="93" type="noConversion"/>
  </si>
  <si>
    <t>4 역삼</t>
    <phoneticPr fontId="93" type="noConversion"/>
  </si>
  <si>
    <t>6 역삼</t>
    <phoneticPr fontId="93" type="noConversion"/>
  </si>
  <si>
    <t>25 수원</t>
    <phoneticPr fontId="93" type="noConversion"/>
  </si>
  <si>
    <t>12 역삼</t>
    <phoneticPr fontId="93" type="noConversion"/>
  </si>
  <si>
    <t>10 역삼</t>
    <phoneticPr fontId="93" type="noConversion"/>
  </si>
  <si>
    <t>17 역삼</t>
    <phoneticPr fontId="17" type="noConversion"/>
  </si>
  <si>
    <t>안전보건관리책임자 보수교육(제조 및 기타 업종)</t>
    <phoneticPr fontId="93" type="noConversion"/>
  </si>
  <si>
    <t>3 역삼</t>
    <phoneticPr fontId="93" type="noConversion"/>
  </si>
  <si>
    <t>15 청주</t>
    <phoneticPr fontId="93" type="noConversion"/>
  </si>
  <si>
    <t>11 역삼</t>
    <phoneticPr fontId="17" type="noConversion"/>
  </si>
  <si>
    <t>2 역삼</t>
    <phoneticPr fontId="93" type="noConversion"/>
  </si>
  <si>
    <t>4 역삼</t>
    <phoneticPr fontId="17" type="noConversion"/>
  </si>
  <si>
    <t>2 대구
4 역삼</t>
    <phoneticPr fontId="93" type="noConversion"/>
  </si>
  <si>
    <t>9 대전</t>
    <phoneticPr fontId="93" type="noConversion"/>
  </si>
  <si>
    <t>7 수원</t>
    <phoneticPr fontId="93" type="noConversion"/>
  </si>
  <si>
    <t>10 역삼</t>
    <phoneticPr fontId="17" type="noConversion"/>
  </si>
  <si>
    <t>안전보건관리책임자 신규교육(제조 및 기타 업종)</t>
    <phoneticPr fontId="93" type="noConversion"/>
  </si>
  <si>
    <t>산업안전
·
재난안전</t>
    <phoneticPr fontId="17" type="noConversion"/>
  </si>
  <si>
    <t>일본</t>
    <phoneticPr fontId="17" type="noConversion"/>
  </si>
  <si>
    <t>중대재해 예방을 위한 선진 안전문화 벤치마킹</t>
    <phoneticPr fontId="17" type="noConversion"/>
  </si>
  <si>
    <t>독일</t>
    <phoneticPr fontId="17" type="noConversion"/>
  </si>
  <si>
    <t>중대재해 에방을 위한 선진 안전문화 벤치마킹</t>
    <phoneticPr fontId="17" type="noConversion"/>
  </si>
  <si>
    <t>6박8일</t>
    <phoneticPr fontId="17" type="noConversion"/>
  </si>
  <si>
    <t>영국</t>
    <phoneticPr fontId="17" type="noConversion"/>
  </si>
  <si>
    <t xml:space="preserve">위험성평가를 포함한 안전보건관리체계 구축을 위한 선진기업 벤치마킹 </t>
    <phoneticPr fontId="17" type="noConversion"/>
  </si>
  <si>
    <t xml:space="preserve">위험성평가 기반 자기규율 예방체계 확립을 위한 선진기업 벤치마킹 </t>
    <phoneticPr fontId="17" type="noConversion"/>
  </si>
  <si>
    <t>19-20 역삼</t>
    <phoneticPr fontId="93" type="noConversion"/>
  </si>
  <si>
    <t>스마트
팩토리</t>
    <phoneticPr fontId="93" type="noConversion"/>
  </si>
  <si>
    <t>31-4.1 역삼</t>
    <phoneticPr fontId="17" type="noConversion"/>
  </si>
  <si>
    <t>12-13 부산</t>
    <phoneticPr fontId="17" type="noConversion"/>
  </si>
  <si>
    <t>스마트 팩토리의 생산 시스템 구축</t>
    <phoneticPr fontId="17" type="noConversion"/>
  </si>
  <si>
    <t>스마트 팩토리 추진을 위한 공장 자동화 실무</t>
    <phoneticPr fontId="17" type="noConversion"/>
  </si>
  <si>
    <t>스마트 팩토리 구축을 위한 자동화 제어 시스템 실무</t>
    <phoneticPr fontId="17" type="noConversion"/>
  </si>
  <si>
    <t>26-27 부산</t>
    <phoneticPr fontId="17" type="noConversion"/>
  </si>
  <si>
    <t>11-13 역삼</t>
    <phoneticPr fontId="17" type="noConversion"/>
  </si>
  <si>
    <t>R 활용 데이터 분석 기본</t>
    <phoneticPr fontId="17" type="noConversion"/>
  </si>
  <si>
    <t>파이썬을 활용한 데이터 분석 및 시각화</t>
    <phoneticPr fontId="17" type="noConversion"/>
  </si>
  <si>
    <t>18-21 역삼</t>
    <phoneticPr fontId="17" type="noConversion"/>
  </si>
  <si>
    <t>25-28 역삼</t>
    <phoneticPr fontId="17" type="noConversion"/>
  </si>
  <si>
    <t>[등록민간자격] 비즈니스 데이터 분석사</t>
    <phoneticPr fontId="17" type="noConversion"/>
  </si>
  <si>
    <r>
      <t xml:space="preserve">생산관리   </t>
    </r>
    <r>
      <rPr>
        <b/>
        <sz val="14"/>
        <color rgb="FFFFFFFF"/>
        <rFont val="맑은 고딕"/>
        <family val="3"/>
        <charset val="129"/>
      </rPr>
      <t>02-6240-5681</t>
    </r>
    <phoneticPr fontId="17" type="noConversion"/>
  </si>
  <si>
    <t>4-5 부산
9-10 대전
12-13 인천
23-24 광주
26-27 대구</t>
    <phoneticPr fontId="93" type="noConversion"/>
  </si>
  <si>
    <t>설비기술</t>
    <phoneticPr fontId="17" type="noConversion"/>
  </si>
  <si>
    <t>설비자격</t>
    <phoneticPr fontId="17" type="noConversion"/>
  </si>
  <si>
    <t>설비보전</t>
    <phoneticPr fontId="17" type="noConversion"/>
  </si>
  <si>
    <t>설비관리</t>
    <phoneticPr fontId="17" type="noConversion"/>
  </si>
  <si>
    <t>생산자격</t>
    <phoneticPr fontId="17" type="noConversion"/>
  </si>
  <si>
    <t>생산혁신</t>
    <phoneticPr fontId="17" type="noConversion"/>
  </si>
  <si>
    <t>전화 모니터링 반나절 만에 따라잡기</t>
    <phoneticPr fontId="17" type="noConversion"/>
  </si>
  <si>
    <t>26 역삼</t>
    <phoneticPr fontId="17" type="noConversion"/>
  </si>
  <si>
    <t>30 역삼</t>
    <phoneticPr fontId="17" type="noConversion"/>
  </si>
  <si>
    <t>(에너지공기업) 기자재 협력사 품질 관리 실무</t>
    <phoneticPr fontId="17" type="noConversion"/>
  </si>
  <si>
    <t>(에너지공기업) 기자재 협력사 품질 관리 리더</t>
    <phoneticPr fontId="17" type="noConversion"/>
  </si>
  <si>
    <t>9-11 대전</t>
    <phoneticPr fontId="17" type="noConversion"/>
  </si>
  <si>
    <t>20-22 대전</t>
    <phoneticPr fontId="17" type="noConversion"/>
  </si>
  <si>
    <t>13-15 대전</t>
    <phoneticPr fontId="17" type="noConversion"/>
  </si>
  <si>
    <t>28 아산</t>
    <phoneticPr fontId="17" type="noConversion"/>
  </si>
  <si>
    <t>16 아산</t>
    <phoneticPr fontId="17" type="noConversion"/>
  </si>
  <si>
    <t>11 아산</t>
    <phoneticPr fontId="17" type="noConversion"/>
  </si>
  <si>
    <t>27 대전</t>
    <phoneticPr fontId="17" type="noConversion"/>
  </si>
  <si>
    <t>분임조
역량 강화</t>
    <phoneticPr fontId="17" type="noConversion"/>
  </si>
  <si>
    <t>대만</t>
    <phoneticPr fontId="17" type="noConversion"/>
  </si>
  <si>
    <t>ICQCC(국제품질분임조대회) 한국대표단</t>
    <phoneticPr fontId="17" type="noConversion"/>
  </si>
  <si>
    <t>4박5일</t>
    <phoneticPr fontId="17" type="noConversion"/>
  </si>
  <si>
    <t>8-9 대구
14-15 부산
24-25 역삼</t>
    <phoneticPr fontId="17" type="noConversion"/>
  </si>
  <si>
    <t>1-4 청주
22-25 울산</t>
    <phoneticPr fontId="17" type="noConversion"/>
  </si>
  <si>
    <r>
      <t xml:space="preserve">CEO   </t>
    </r>
    <r>
      <rPr>
        <b/>
        <sz val="14"/>
        <color rgb="FFFFFFFF"/>
        <rFont val="맑은 고딕"/>
        <family val="3"/>
        <charset val="129"/>
      </rPr>
      <t>02-6240-4982~3</t>
    </r>
    <phoneticPr fontId="17" type="noConversion"/>
  </si>
  <si>
    <t>경영자(CEO)</t>
    <phoneticPr fontId="17" type="noConversion"/>
  </si>
  <si>
    <r>
      <t xml:space="preserve">ESG   </t>
    </r>
    <r>
      <rPr>
        <b/>
        <sz val="14"/>
        <color theme="0"/>
        <rFont val="맑은 고딕"/>
        <family val="3"/>
        <charset val="129"/>
      </rPr>
      <t>02-6240-5634</t>
    </r>
    <phoneticPr fontId="17" type="noConversion"/>
  </si>
  <si>
    <t>7-11 창원</t>
    <phoneticPr fontId="93" type="noConversion"/>
  </si>
  <si>
    <t>16-18 울산</t>
    <phoneticPr fontId="93" type="noConversion"/>
  </si>
  <si>
    <t>18-20 수원</t>
    <phoneticPr fontId="93" type="noConversion"/>
  </si>
  <si>
    <t>품질관리담당자</t>
    <phoneticPr fontId="17" type="noConversion"/>
  </si>
  <si>
    <t>유럽</t>
    <phoneticPr fontId="17" type="noConversion"/>
  </si>
  <si>
    <t>유럽의 선진국가 및 기업(관) ESG 경영 벤치마킹</t>
    <phoneticPr fontId="17" type="noConversion"/>
  </si>
  <si>
    <t>9, 16, 23
선릉</t>
    <phoneticPr fontId="17" type="noConversion"/>
  </si>
  <si>
    <t>14, 21, 28
선릉</t>
    <phoneticPr fontId="17" type="noConversion"/>
  </si>
  <si>
    <t>11, 18, 25
선릉</t>
    <phoneticPr fontId="17" type="noConversion"/>
  </si>
  <si>
    <t>15, 22, 29
선릉</t>
    <phoneticPr fontId="17" type="noConversion"/>
  </si>
  <si>
    <t>12, 19, 26
선릉</t>
    <phoneticPr fontId="17" type="noConversion"/>
  </si>
  <si>
    <t>미국</t>
    <phoneticPr fontId="17" type="noConversion"/>
  </si>
  <si>
    <t>2025 KSA-ATD 한국대표단(워싱턴)</t>
    <phoneticPr fontId="17" type="noConversion"/>
  </si>
  <si>
    <t>8박10일</t>
    <phoneticPr fontId="17" type="noConversion"/>
  </si>
  <si>
    <t>프랑스</t>
    <phoneticPr fontId="17" type="noConversion"/>
  </si>
  <si>
    <t>2025 KSA-UNLEASH 한국대표단(파리)</t>
    <phoneticPr fontId="17" type="noConversion"/>
  </si>
  <si>
    <t>우수직원
· 분임조</t>
    <phoneticPr fontId="17" type="noConversion"/>
  </si>
  <si>
    <t>글로벌 마인드 함양을 위한 대만 벤치마킹 연수</t>
    <phoneticPr fontId="17" type="noConversion"/>
  </si>
  <si>
    <t>베트남</t>
    <phoneticPr fontId="17" type="noConversion"/>
  </si>
  <si>
    <t>글로벌 마인드 함양을 위한 베트남 제조현장 견학 연수</t>
    <phoneticPr fontId="17" type="noConversion"/>
  </si>
  <si>
    <t>3박5일</t>
    <phoneticPr fontId="17" type="noConversion"/>
  </si>
  <si>
    <t>설비관리
· 개선활동</t>
    <phoneticPr fontId="17" type="noConversion"/>
  </si>
  <si>
    <t>우수 개선사례 참관(가라쿠리 개선)</t>
    <phoneticPr fontId="17" type="noConversion"/>
  </si>
  <si>
    <t>제조혁신
· TPS</t>
    <phoneticPr fontId="17" type="noConversion"/>
  </si>
  <si>
    <t>TPS · 제조 혁신 우수 기업 벤치마킹</t>
    <phoneticPr fontId="17" type="noConversion"/>
  </si>
  <si>
    <t>발전 · 에너지</t>
    <phoneticPr fontId="17" type="noConversion"/>
  </si>
  <si>
    <t>일본 화력 원자력 발전 대회 참관</t>
    <phoneticPr fontId="17" type="noConversion"/>
  </si>
  <si>
    <t>구매혁신</t>
    <phoneticPr fontId="17" type="noConversion"/>
  </si>
  <si>
    <t>4차산업 ·AI</t>
    <phoneticPr fontId="17" type="noConversion"/>
  </si>
  <si>
    <t>11.8~11.15(예정)</t>
    <phoneticPr fontId="17" type="noConversion"/>
  </si>
  <si>
    <t>실리콘밸리 혁신기업 벤치마킹 연수</t>
    <phoneticPr fontId="17" type="noConversion"/>
  </si>
  <si>
    <t>HR</t>
    <phoneticPr fontId="17" type="noConversion"/>
  </si>
  <si>
    <t>13-14 외부</t>
    <phoneticPr fontId="17" type="noConversion"/>
  </si>
  <si>
    <t>23-25 외부</t>
    <phoneticPr fontId="17" type="noConversion"/>
  </si>
  <si>
    <t>29-31 외부</t>
    <phoneticPr fontId="17" type="noConversion"/>
  </si>
  <si>
    <t>품질경쟁력우수기업 전문가 양성</t>
    <phoneticPr fontId="17" type="noConversion"/>
  </si>
  <si>
    <t>2-4 외부</t>
    <phoneticPr fontId="17" type="noConversion"/>
  </si>
  <si>
    <t>MB(국가품질상) 엑스퍼트 양성</t>
    <phoneticPr fontId="17" type="noConversion"/>
  </si>
  <si>
    <t>25-28 외부</t>
    <phoneticPr fontId="17" type="noConversion"/>
  </si>
  <si>
    <t>품질분임조 심사위원 양성</t>
    <phoneticPr fontId="17" type="noConversion"/>
  </si>
  <si>
    <t>11-14 외부</t>
    <phoneticPr fontId="17" type="noConversion"/>
  </si>
  <si>
    <t>8-11 외부</t>
    <phoneticPr fontId="17" type="noConversion"/>
  </si>
  <si>
    <t>21-24 외부</t>
    <phoneticPr fontId="17" type="noConversion"/>
  </si>
  <si>
    <t>국가품질명장 양성</t>
    <phoneticPr fontId="17" type="noConversion"/>
  </si>
  <si>
    <t>31-4.4 외부</t>
    <phoneticPr fontId="17" type="noConversion"/>
  </si>
  <si>
    <t>5.31~6.6
(예정)</t>
    <phoneticPr fontId="17" type="noConversion"/>
  </si>
  <si>
    <t>표준 및 인증</t>
    <phoneticPr fontId="17" type="noConversion"/>
  </si>
  <si>
    <t>공공기관 보고서 작성 스킬 업</t>
    <phoneticPr fontId="17" type="noConversion"/>
  </si>
  <si>
    <t>영업
·
매출채권</t>
    <phoneticPr fontId="17" type="noConversion"/>
  </si>
  <si>
    <t>무역</t>
    <phoneticPr fontId="17" type="noConversion"/>
  </si>
  <si>
    <t>글로벌Biz</t>
    <phoneticPr fontId="17" type="noConversion"/>
  </si>
  <si>
    <r>
      <t xml:space="preserve">ISO경영시스템   </t>
    </r>
    <r>
      <rPr>
        <b/>
        <sz val="14"/>
        <color rgb="FFFFFFFF"/>
        <rFont val="맑은 고딕"/>
        <family val="3"/>
        <charset val="129"/>
      </rPr>
      <t>02-6240-5633~4</t>
    </r>
    <phoneticPr fontId="17" type="noConversion"/>
  </si>
  <si>
    <r>
      <t xml:space="preserve">R&amp;D·트리즈   </t>
    </r>
    <r>
      <rPr>
        <b/>
        <sz val="14"/>
        <color rgb="FFFFFFFF"/>
        <rFont val="맑은 고딕"/>
        <family val="3"/>
        <charset val="129"/>
      </rPr>
      <t>02-6240-5682</t>
    </r>
    <phoneticPr fontId="17" type="noConversion"/>
  </si>
  <si>
    <t>품질기획(QP)</t>
    <phoneticPr fontId="17" type="noConversion"/>
  </si>
  <si>
    <t>품질보증(QA)</t>
    <phoneticPr fontId="17" type="noConversion"/>
  </si>
  <si>
    <t>품질관리(QC)</t>
    <phoneticPr fontId="17" type="noConversion"/>
  </si>
  <si>
    <t>품질개선(QI)</t>
    <phoneticPr fontId="17" type="noConversion"/>
  </si>
  <si>
    <t>품질진흥</t>
    <phoneticPr fontId="17" type="noConversion"/>
  </si>
  <si>
    <r>
      <t xml:space="preserve">구매·자재·물류  </t>
    </r>
    <r>
      <rPr>
        <b/>
        <sz val="14"/>
        <color rgb="FFFFFFFF"/>
        <rFont val="맑은 고딕"/>
        <family val="3"/>
        <charset val="129"/>
      </rPr>
      <t>02-6240-5681</t>
    </r>
    <phoneticPr fontId="17" type="noConversion"/>
  </si>
  <si>
    <t>원가절감</t>
    <phoneticPr fontId="17" type="noConversion"/>
  </si>
  <si>
    <t>구매자격</t>
    <phoneticPr fontId="17" type="noConversion"/>
  </si>
  <si>
    <r>
      <t xml:space="preserve">안전직무   </t>
    </r>
    <r>
      <rPr>
        <b/>
        <sz val="14"/>
        <color rgb="FFFFFFFF"/>
        <rFont val="맑은 고딕"/>
        <family val="3"/>
        <charset val="129"/>
      </rPr>
      <t>02-6240-5688</t>
    </r>
    <phoneticPr fontId="17" type="noConversion"/>
  </si>
  <si>
    <t>법정직무</t>
    <phoneticPr fontId="17" type="noConversion"/>
  </si>
  <si>
    <t>안전일반</t>
    <phoneticPr fontId="17" type="noConversion"/>
  </si>
  <si>
    <t>법정직무대체</t>
    <phoneticPr fontId="17" type="noConversion"/>
  </si>
  <si>
    <t>화학물질안전</t>
    <phoneticPr fontId="17" type="noConversion"/>
  </si>
  <si>
    <t>관리감독자</t>
    <phoneticPr fontId="17" type="noConversion"/>
  </si>
  <si>
    <r>
      <t xml:space="preserve">KS인증·단체표준   </t>
    </r>
    <r>
      <rPr>
        <b/>
        <sz val="14"/>
        <color rgb="FFFFFFFF"/>
        <rFont val="맑은 고딕"/>
        <family val="3"/>
        <charset val="129"/>
      </rPr>
      <t>02-6240-4623~4, 4627</t>
    </r>
    <phoneticPr fontId="17" type="noConversion"/>
  </si>
  <si>
    <t>KS인증심사원</t>
    <phoneticPr fontId="17" type="noConversion"/>
  </si>
  <si>
    <r>
      <t xml:space="preserve">해외연수  </t>
    </r>
    <r>
      <rPr>
        <b/>
        <sz val="14"/>
        <color theme="0"/>
        <rFont val="맑은 고딕"/>
        <family val="3"/>
        <charset val="129"/>
      </rPr>
      <t xml:space="preserve">02-6240-4765(HR) / 02-6240-4854(분임조~구매 혁신) / 02-6240-5685(안전)                </t>
    </r>
    <phoneticPr fontId="17" type="noConversion"/>
  </si>
  <si>
    <t>구매
·
자재
·
SCM</t>
    <phoneticPr fontId="17" type="noConversion"/>
  </si>
  <si>
    <t>품질관리담당자 양성(제품)</t>
    <phoneticPr fontId="17" type="noConversion"/>
  </si>
  <si>
    <t>품질관리담당자 양성(서비스)</t>
    <phoneticPr fontId="17" type="noConversion"/>
  </si>
  <si>
    <t>품질관리담당자 재시험</t>
    <phoneticPr fontId="17" type="noConversion"/>
  </si>
  <si>
    <t>품질관리담당자 정기교육(제품)</t>
    <phoneticPr fontId="17" type="noConversion"/>
  </si>
  <si>
    <t xml:space="preserve">6-7 대전
8-9의정부
9-10 부산
16-17 광주
20-21 역삼
</t>
    <phoneticPr fontId="17" type="noConversion"/>
  </si>
  <si>
    <t>품질관리담당자 정기교육(서비스)</t>
    <phoneticPr fontId="95" type="noConversion"/>
  </si>
  <si>
    <t>한국산업표준 및 단체표준 작성(KSDT) 실무</t>
    <phoneticPr fontId="95" type="noConversion"/>
  </si>
  <si>
    <t>19-20 역삼</t>
    <phoneticPr fontId="116" type="noConversion"/>
  </si>
  <si>
    <t>일 잘하는 직장인의 기획력 향상</t>
    <phoneticPr fontId="17" type="noConversion"/>
  </si>
  <si>
    <t>1페이지 보고서 작성 기본</t>
    <phoneticPr fontId="17" type="noConversion"/>
  </si>
  <si>
    <t>마켓6.0시대 대응방안, CDM마케팅</t>
    <phoneticPr fontId="17" type="noConversion"/>
  </si>
  <si>
    <t>[국제자격] 국제소프트웨어품질기사(CSQE) 자격 대비</t>
    <phoneticPr fontId="17" type="noConversion"/>
  </si>
  <si>
    <t>10.20-24/11.17-21 역삼</t>
    <phoneticPr fontId="17" type="noConversion"/>
  </si>
  <si>
    <t>19-22 역삼</t>
    <phoneticPr fontId="17" type="noConversion"/>
  </si>
  <si>
    <t>28-31 역삼</t>
    <phoneticPr fontId="17" type="noConversion"/>
  </si>
  <si>
    <t>4.5-6/12-13/26-27/5.10-11/17-18/
31-6.1 역삼</t>
    <phoneticPr fontId="93" type="noConversion"/>
  </si>
  <si>
    <t>30-7.2역삼</t>
    <phoneticPr fontId="93" type="noConversion"/>
  </si>
  <si>
    <t>8-12 부산
22-26 역삼</t>
    <phoneticPr fontId="17" type="noConversion"/>
  </si>
  <si>
    <t>[등록민간자격] ESG 경영 전문가</t>
    <phoneticPr fontId="17" type="noConversion"/>
  </si>
  <si>
    <t>4-5 역삼
28-29 부산</t>
    <phoneticPr fontId="17" type="noConversion"/>
  </si>
  <si>
    <t>16-20 역삼
30-7/4 대전</t>
    <phoneticPr fontId="17" type="noConversion"/>
  </si>
  <si>
    <t>10-11 대전
27-28 역삼</t>
    <phoneticPr fontId="17" type="noConversion"/>
  </si>
  <si>
    <t>7-8 역삼
29-30 부산</t>
    <phoneticPr fontId="17" type="noConversion"/>
  </si>
  <si>
    <t>12-13 역삼
23-24 역삼</t>
    <phoneticPr fontId="17" type="noConversion"/>
  </si>
  <si>
    <t>31-4/2 역삼</t>
    <phoneticPr fontId="17" type="noConversion"/>
  </si>
  <si>
    <t>31-4/1 부산</t>
    <phoneticPr fontId="17" type="noConversion"/>
  </si>
  <si>
    <t>2-4 역삼
16-18 대전
30-7/2 역삼</t>
    <phoneticPr fontId="17" type="noConversion"/>
  </si>
  <si>
    <t>12-14 역삼
24-26 역삼</t>
    <phoneticPr fontId="17" type="noConversion"/>
  </si>
  <si>
    <t>5-7 역삼
19-21 역삼
31-4/2 대전</t>
    <phoneticPr fontId="17" type="noConversion"/>
  </si>
  <si>
    <t>6-8 역삼
20-22 역삼</t>
    <phoneticPr fontId="17" type="noConversion"/>
  </si>
  <si>
    <t>23-27,30-7/2 부산</t>
    <phoneticPr fontId="17" type="noConversion"/>
  </si>
  <si>
    <t>25 부산</t>
    <phoneticPr fontId="17" type="noConversion"/>
  </si>
  <si>
    <t>레미콘 오퍼레이터 전문가</t>
    <phoneticPr fontId="116" type="noConversion"/>
  </si>
  <si>
    <t>KS인증(분야별) 품질 기술교육</t>
    <phoneticPr fontId="17" type="noConversion"/>
  </si>
  <si>
    <t xml:space="preserve">실전 무역 거래 실무 </t>
    <phoneticPr fontId="93" type="noConversion"/>
  </si>
  <si>
    <t>[국제자격] CPSM(국제공인 구매 및 공급관리 전문가) 자격대비</t>
    <phoneticPr fontId="17" type="noConversion"/>
  </si>
  <si>
    <t>ESG 보고서(지속가능경영보고서) 작성 프로세스</t>
    <phoneticPr fontId="17" type="noConversion"/>
  </si>
  <si>
    <t>회사에서 바로 통하는 ChatGPT 기본</t>
    <phoneticPr fontId="17" type="noConversion"/>
  </si>
  <si>
    <t>회사에서 바로 통하는 ChatGPT 심화</t>
    <phoneticPr fontId="17" type="noConversion"/>
  </si>
  <si>
    <t>ChatGPT 활용 보고서 작성 실무</t>
    <phoneticPr fontId="17" type="noConversion"/>
  </si>
  <si>
    <t>데이터 기반 인사관리, People Analytics</t>
    <phoneticPr fontId="17" type="noConversion"/>
  </si>
  <si>
    <t>조직을 바꾸는 회의 리더십</t>
    <phoneticPr fontId="17" type="noConversion"/>
  </si>
  <si>
    <t>변화를 리드하는 AI 혁신 리더십</t>
    <phoneticPr fontId="17" type="noConversion"/>
  </si>
  <si>
    <t>전략적 비즈니스 협상 스킬</t>
    <phoneticPr fontId="93" type="noConversion"/>
  </si>
  <si>
    <t>설득력 있는 문서 작성 노하우</t>
    <phoneticPr fontId="17" type="noConversion"/>
  </si>
  <si>
    <t>1페이지 보고서 작성 심화</t>
    <phoneticPr fontId="17" type="noConversion"/>
  </si>
  <si>
    <t>업무 성과를 높이는 직장인의 7가지 핵심 스킬</t>
    <phoneticPr fontId="93" type="noConversion"/>
  </si>
  <si>
    <t>일 잘하는 직장인의 데이터 활용 문제해결력</t>
    <phoneticPr fontId="93" type="noConversion"/>
  </si>
  <si>
    <t>일 잘하는 직장인의 프레젠테이션(PT) 스킬</t>
    <phoneticPr fontId="93" type="noConversion"/>
  </si>
  <si>
    <t>교육담당자를 위한 교육평가 실무 A to Z</t>
    <phoneticPr fontId="17" type="noConversion"/>
  </si>
  <si>
    <t>[등록민간자격] 선발평가전문가 양성 1급</t>
    <phoneticPr fontId="17" type="noConversion"/>
  </si>
  <si>
    <t>[등록민간자격] 선발평가전문가 양성 2급</t>
    <phoneticPr fontId="17" type="noConversion"/>
  </si>
  <si>
    <t>기업신용 분석 기본</t>
    <phoneticPr fontId="17" type="noConversion"/>
  </si>
  <si>
    <t>원가 분석 기본</t>
    <phoneticPr fontId="17" type="noConversion"/>
  </si>
  <si>
    <t>무역 실무 기본</t>
    <phoneticPr fontId="17" type="noConversion"/>
  </si>
  <si>
    <t>PSB/PSCR(제품 안전 및 적합성 책임자) 양성</t>
    <phoneticPr fontId="17" type="noConversion"/>
  </si>
  <si>
    <t>VDA 19 기반의 (전기)자동차산업 기술적 청정도 관리 실무</t>
    <phoneticPr fontId="17" type="noConversion"/>
  </si>
  <si>
    <t>커뮤니케이션
·
대인관계</t>
    <phoneticPr fontId="17" type="noConversion"/>
  </si>
  <si>
    <t>OA</t>
    <phoneticPr fontId="17" type="noConversion"/>
  </si>
  <si>
    <t>[국제자격] AA1000 국제검증심사원 자격교육</t>
    <phoneticPr fontId="17" type="noConversion"/>
  </si>
  <si>
    <t>3D CAD 설계 기초와 3D 프린팅 기술</t>
    <phoneticPr fontId="17" type="noConversion"/>
  </si>
  <si>
    <t xml:space="preserve">연중 개설 </t>
    <phoneticPr fontId="116" type="noConversion"/>
  </si>
  <si>
    <t>프로일잘러의 핵심인재 노하우</t>
    <phoneticPr fontId="17" type="noConversion"/>
  </si>
  <si>
    <t>인사관리 종합</t>
    <phoneticPr fontId="17" type="noConversion"/>
  </si>
  <si>
    <t>성과관리 체계 구축 실무</t>
    <phoneticPr fontId="17" type="noConversion"/>
  </si>
  <si>
    <t>인사관리 기본</t>
    <phoneticPr fontId="17" type="noConversion"/>
  </si>
  <si>
    <t>요즘 리더를 위한 소통 역량 강화</t>
    <phoneticPr fontId="93" type="noConversion"/>
  </si>
  <si>
    <t>연중개설가능</t>
    <phoneticPr fontId="17" type="noConversion"/>
  </si>
  <si>
    <t>ChatGPT를 활용한 인사관리 실무</t>
    <phoneticPr fontId="17" type="noConversion"/>
  </si>
  <si>
    <t>품질경영 추진자 교육</t>
    <phoneticPr fontId="17" type="noConversion"/>
  </si>
  <si>
    <t>ESG 자격</t>
    <phoneticPr fontId="17" type="noConversion"/>
  </si>
  <si>
    <t>ESG 경영실무</t>
    <phoneticPr fontId="17" type="noConversion"/>
  </si>
  <si>
    <t>지속가능경영보고서 공시 표준(GRI, ISSB, KSSB, ESRS)의 이해</t>
    <phoneticPr fontId="17" type="noConversion"/>
  </si>
  <si>
    <t>KSA 하계 CEO포럼</t>
    <phoneticPr fontId="17" type="noConversion"/>
  </si>
  <si>
    <t>[등록민간자격] 콜센터 엑스퍼트 수퍼바이저 자격</t>
    <phoneticPr fontId="17" type="noConversion"/>
  </si>
  <si>
    <t>[등록민간자격] 콜센터 엑스퍼트 콜품질 관리자 자격</t>
    <phoneticPr fontId="17" type="noConversion"/>
  </si>
  <si>
    <t>포르투갈-스페인 스마트시티 엑스포 해외연수</t>
    <phoneticPr fontId="17" type="noConversion"/>
  </si>
  <si>
    <t>e-Tech CEO 과정</t>
    <phoneticPr fontId="17" type="noConversion"/>
  </si>
  <si>
    <t>9주</t>
    <phoneticPr fontId="17" type="noConversion"/>
  </si>
  <si>
    <t>20~22</t>
    <phoneticPr fontId="17" type="noConversion"/>
  </si>
  <si>
    <t>16~18</t>
    <phoneticPr fontId="17" type="noConversion"/>
  </si>
  <si>
    <t>27 서울</t>
    <phoneticPr fontId="17" type="noConversion"/>
  </si>
  <si>
    <t>15역삼</t>
    <phoneticPr fontId="17" type="noConversion"/>
  </si>
  <si>
    <t>9역삼</t>
    <phoneticPr fontId="17" type="noConversion"/>
  </si>
  <si>
    <t>19 역삼</t>
    <phoneticPr fontId="17" type="noConversion"/>
  </si>
  <si>
    <t>21 역삼</t>
    <phoneticPr fontId="17" type="noConversion"/>
  </si>
  <si>
    <t>24 역삼</t>
    <phoneticPr fontId="17" type="noConversion"/>
  </si>
  <si>
    <t>17 역삼</t>
    <phoneticPr fontId="17" type="noConversion"/>
  </si>
  <si>
    <t>16 역삼</t>
    <phoneticPr fontId="17" type="noConversion"/>
  </si>
  <si>
    <t>2025년 상반기 일정 안내예정</t>
    <phoneticPr fontId="17" type="noConversion"/>
  </si>
  <si>
    <t>업무에 바로 쓰는 프롬프트 엔지니어링</t>
    <phoneticPr fontId="17" type="noConversion"/>
  </si>
  <si>
    <t>15 역삼</t>
    <phoneticPr fontId="17" type="noConversion"/>
  </si>
  <si>
    <t>22 역삼</t>
    <phoneticPr fontId="17" type="noConversion"/>
  </si>
  <si>
    <t>11 대구
18 역삼</t>
    <phoneticPr fontId="17" type="noConversion"/>
  </si>
  <si>
    <t>10 역삼</t>
    <phoneticPr fontId="17" type="noConversion"/>
  </si>
  <si>
    <t>11 역삼</t>
    <phoneticPr fontId="17" type="noConversion"/>
  </si>
  <si>
    <t>4 역삼</t>
    <phoneticPr fontId="17" type="noConversion"/>
  </si>
  <si>
    <t>5 역삼</t>
    <phoneticPr fontId="17" type="noConversion"/>
  </si>
  <si>
    <t>6-7 역삼</t>
    <phoneticPr fontId="17" type="noConversion"/>
  </si>
  <si>
    <t>3-4 역삼</t>
    <phoneticPr fontId="17" type="noConversion"/>
  </si>
  <si>
    <t>29-30 역삼</t>
    <phoneticPr fontId="17" type="noConversion"/>
  </si>
  <si>
    <t>4-5 역삼</t>
    <phoneticPr fontId="17" type="noConversion"/>
  </si>
  <si>
    <t>Chat GPT 마케팅 활용 실무</t>
    <phoneticPr fontId="17" type="noConversion"/>
  </si>
  <si>
    <t>알기 쉬운 AI 마케팅</t>
    <phoneticPr fontId="17" type="noConversion"/>
  </si>
  <si>
    <t>26-27 역삼</t>
    <phoneticPr fontId="17" type="noConversion"/>
  </si>
  <si>
    <t>25-26 역삼</t>
    <phoneticPr fontId="17" type="noConversion"/>
  </si>
  <si>
    <t>1-2 역삼</t>
    <phoneticPr fontId="17" type="noConversion"/>
  </si>
  <si>
    <t>생성형 AI를 활용한 데이터 시각화 스킬 업</t>
    <phoneticPr fontId="17" type="noConversion"/>
  </si>
  <si>
    <t>12 역삼</t>
    <phoneticPr fontId="17" type="noConversion"/>
  </si>
  <si>
    <t>25 역삼</t>
    <phoneticPr fontId="17" type="noConversion"/>
  </si>
  <si>
    <t>29 역삼</t>
    <phoneticPr fontId="17" type="noConversion"/>
  </si>
  <si>
    <t>5 대구
19 역삼</t>
    <phoneticPr fontId="17" type="noConversion"/>
  </si>
  <si>
    <t>10 역삼
24 부산</t>
    <phoneticPr fontId="17" type="noConversion"/>
  </si>
  <si>
    <t>20 대전</t>
    <phoneticPr fontId="17" type="noConversion"/>
  </si>
  <si>
    <t>23 역삼</t>
    <phoneticPr fontId="17" type="noConversion"/>
  </si>
  <si>
    <t>14 역삼</t>
    <phoneticPr fontId="17" type="noConversion"/>
  </si>
  <si>
    <t>5 부산
19 역삼</t>
    <phoneticPr fontId="17" type="noConversion"/>
  </si>
  <si>
    <t>19 역삼
24 대전</t>
    <phoneticPr fontId="17" type="noConversion"/>
  </si>
  <si>
    <t>엑셀에 활용하는 Chat GPT</t>
    <phoneticPr fontId="17" type="noConversion"/>
  </si>
  <si>
    <t>Chat GPT를 활용한 업무자동화</t>
    <phoneticPr fontId="17" type="noConversion"/>
  </si>
  <si>
    <t>노코드 기반의 데이터 분석(Orange3)</t>
    <phoneticPr fontId="17" type="noConversion"/>
  </si>
  <si>
    <t>18 역삼</t>
    <phoneticPr fontId="17" type="noConversion"/>
  </si>
  <si>
    <t>26 역삼</t>
    <phoneticPr fontId="17" type="noConversion"/>
  </si>
  <si>
    <t>16-17 역삼</t>
    <phoneticPr fontId="17" type="noConversion"/>
  </si>
  <si>
    <t>8-9 역삼</t>
    <phoneticPr fontId="17" type="noConversion"/>
  </si>
  <si>
    <t>20-21 역삼</t>
    <phoneticPr fontId="17" type="noConversion"/>
  </si>
  <si>
    <t>19-20 역삼</t>
    <phoneticPr fontId="17" type="noConversion"/>
  </si>
  <si>
    <t>워크스마트
·
성과관리</t>
    <phoneticPr fontId="17" type="noConversion"/>
  </si>
  <si>
    <t>기획력
·
문제해결</t>
    <phoneticPr fontId="17" type="noConversion"/>
  </si>
  <si>
    <t>19 역삼
24 대전</t>
    <phoneticPr fontId="17" type="noConversion"/>
  </si>
  <si>
    <t>10 역삼
24 부산</t>
    <phoneticPr fontId="17" type="noConversion"/>
  </si>
  <si>
    <t>27 역삼</t>
    <phoneticPr fontId="17" type="noConversion"/>
  </si>
  <si>
    <t>2 역삼</t>
    <phoneticPr fontId="17" type="noConversion"/>
  </si>
  <si>
    <t>ChatGPT를 활용한 업무자동화</t>
    <phoneticPr fontId="17" type="noConversion"/>
  </si>
  <si>
    <t>22-23 역삼</t>
    <phoneticPr fontId="17" type="noConversion"/>
  </si>
  <si>
    <t>29-30 대구</t>
    <phoneticPr fontId="17" type="noConversion"/>
  </si>
  <si>
    <t>24-25 역삼</t>
    <phoneticPr fontId="17" type="noConversion"/>
  </si>
  <si>
    <t>11-12 역삼</t>
    <phoneticPr fontId="17" type="noConversion"/>
  </si>
  <si>
    <t>18-19 역삼</t>
    <phoneticPr fontId="17" type="noConversion"/>
  </si>
  <si>
    <t>30-7.1 역삼</t>
    <phoneticPr fontId="17" type="noConversion"/>
  </si>
  <si>
    <t>10-11 역삼</t>
    <phoneticPr fontId="17" type="noConversion"/>
  </si>
  <si>
    <t>2-3 역삼</t>
    <phoneticPr fontId="17" type="noConversion"/>
  </si>
  <si>
    <t>17-18 역삼</t>
    <phoneticPr fontId="17" type="noConversion"/>
  </si>
  <si>
    <t>7-8 역삼</t>
    <phoneticPr fontId="17" type="noConversion"/>
  </si>
  <si>
    <t>9 역삼</t>
    <phoneticPr fontId="17" type="noConversion"/>
  </si>
  <si>
    <t>생성형 AI를 활용한 비즈니스 데이터 시각화 스킬 업</t>
    <phoneticPr fontId="17" type="noConversion"/>
  </si>
  <si>
    <t>27-28 역삼</t>
    <phoneticPr fontId="17" type="noConversion"/>
  </si>
  <si>
    <t>12-13 역삼</t>
    <phoneticPr fontId="17" type="noConversion"/>
  </si>
  <si>
    <t>14-15 역삼</t>
    <phoneticPr fontId="17" type="noConversion"/>
  </si>
  <si>
    <t>30-31 역삼</t>
    <phoneticPr fontId="17" type="noConversion"/>
  </si>
  <si>
    <t>13-14 역삼</t>
    <phoneticPr fontId="17" type="noConversion"/>
  </si>
  <si>
    <t>19-21 대구
26-28 대전</t>
    <phoneticPr fontId="17" type="noConversion"/>
  </si>
  <si>
    <t>9-11 역삼</t>
    <phoneticPr fontId="17" type="noConversion"/>
  </si>
  <si>
    <t>23-25 역삼</t>
    <phoneticPr fontId="17" type="noConversion"/>
  </si>
  <si>
    <t>18-20 역삼</t>
    <phoneticPr fontId="17" type="noConversion"/>
  </si>
  <si>
    <t>3-5 부산</t>
    <phoneticPr fontId="17" type="noConversion"/>
  </si>
  <si>
    <t>19-21 역삼</t>
    <phoneticPr fontId="17" type="noConversion"/>
  </si>
  <si>
    <t>18-19 부산</t>
    <phoneticPr fontId="17" type="noConversion"/>
  </si>
  <si>
    <t>9-10 대전</t>
    <phoneticPr fontId="17" type="noConversion"/>
  </si>
  <si>
    <t>6-7 역삼
31-4.1 대구</t>
    <phoneticPr fontId="17" type="noConversion"/>
  </si>
  <si>
    <t>16-17 수원</t>
    <phoneticPr fontId="17" type="noConversion"/>
  </si>
  <si>
    <t>8 역삼</t>
    <phoneticPr fontId="17" type="noConversion"/>
  </si>
  <si>
    <t>28 대전</t>
    <phoneticPr fontId="17" type="noConversion"/>
  </si>
  <si>
    <t>15 부산</t>
    <phoneticPr fontId="17" type="noConversion"/>
  </si>
  <si>
    <t>10 대전</t>
    <phoneticPr fontId="17" type="noConversion"/>
  </si>
  <si>
    <t>14 수원</t>
    <phoneticPr fontId="17" type="noConversion"/>
  </si>
  <si>
    <t>16 부산</t>
    <phoneticPr fontId="17" type="noConversion"/>
  </si>
  <si>
    <t>26 대구</t>
    <phoneticPr fontId="17" type="noConversion"/>
  </si>
  <si>
    <t>21-22 역삼</t>
    <phoneticPr fontId="17" type="noConversion"/>
  </si>
  <si>
    <t>28-29 역삼</t>
    <phoneticPr fontId="17" type="noConversion"/>
  </si>
  <si>
    <t>12-13 역삼
29-30 부산</t>
    <phoneticPr fontId="17" type="noConversion"/>
  </si>
  <si>
    <t>11-12 대전
28-29 부산</t>
    <phoneticPr fontId="17" type="noConversion"/>
  </si>
  <si>
    <t>13-14 역삼
30-31 대구</t>
    <phoneticPr fontId="17" type="noConversion"/>
  </si>
  <si>
    <t>10-11 역삼
27-28 부산</t>
    <phoneticPr fontId="17" type="noConversion"/>
  </si>
  <si>
    <t>26-28 역삼</t>
    <phoneticPr fontId="17" type="noConversion"/>
  </si>
  <si>
    <t>27-28 부산</t>
    <phoneticPr fontId="17" type="noConversion"/>
  </si>
  <si>
    <t>26-28 대구</t>
    <phoneticPr fontId="17" type="noConversion"/>
  </si>
  <si>
    <t>24-25 대전</t>
    <phoneticPr fontId="17" type="noConversion"/>
  </si>
  <si>
    <t>21-23 역삼</t>
    <phoneticPr fontId="17" type="noConversion"/>
  </si>
  <si>
    <t>27-29 역삼</t>
    <phoneticPr fontId="17" type="noConversion"/>
  </si>
  <si>
    <t>1-2 대구</t>
    <phoneticPr fontId="17" type="noConversion"/>
  </si>
  <si>
    <t>20-22 대전</t>
    <phoneticPr fontId="17" type="noConversion"/>
  </si>
  <si>
    <t>17-19 역삼</t>
    <phoneticPr fontId="17" type="noConversion"/>
  </si>
  <si>
    <t>22-24 부산</t>
    <phoneticPr fontId="17" type="noConversion"/>
  </si>
  <si>
    <t>14-16 대전</t>
    <phoneticPr fontId="17" type="noConversion"/>
  </si>
  <si>
    <t>2-4 대구</t>
    <phoneticPr fontId="17" type="noConversion"/>
  </si>
  <si>
    <t>28-30 역삼</t>
    <phoneticPr fontId="17" type="noConversion"/>
  </si>
  <si>
    <t>19-21 부산</t>
    <phoneticPr fontId="17" type="noConversion"/>
  </si>
  <si>
    <t>12-14 역삼</t>
    <phoneticPr fontId="17" type="noConversion"/>
  </si>
  <si>
    <t>23-24 역삼</t>
    <phoneticPr fontId="17" type="noConversion"/>
  </si>
  <si>
    <t>4 역삼
18 대구</t>
    <phoneticPr fontId="17" type="noConversion"/>
  </si>
  <si>
    <t>21 대전</t>
    <phoneticPr fontId="17" type="noConversion"/>
  </si>
  <si>
    <t>13 부산</t>
    <phoneticPr fontId="17" type="noConversion"/>
  </si>
  <si>
    <t>15 광주</t>
    <phoneticPr fontId="17" type="noConversion"/>
  </si>
  <si>
    <t>12-13 대전</t>
    <phoneticPr fontId="17" type="noConversion"/>
  </si>
  <si>
    <t>5 대전
12 역삼</t>
    <phoneticPr fontId="17" type="noConversion"/>
  </si>
  <si>
    <t>4-5 대구</t>
    <phoneticPr fontId="17" type="noConversion"/>
  </si>
  <si>
    <t>3-4 역삼
17-18 부산
28-29 수원</t>
    <phoneticPr fontId="17" type="noConversion"/>
  </si>
  <si>
    <t>19-20 청주</t>
    <phoneticPr fontId="17" type="noConversion"/>
  </si>
  <si>
    <t>2-3 대전
16-17 역삼
26-27 대구</t>
    <phoneticPr fontId="17" type="noConversion"/>
  </si>
  <si>
    <t>17-18 부산</t>
    <phoneticPr fontId="17" type="noConversion"/>
  </si>
  <si>
    <t>8-9 대구
15-16 수원</t>
    <phoneticPr fontId="17" type="noConversion"/>
  </si>
  <si>
    <t>3-4 부산</t>
    <phoneticPr fontId="17" type="noConversion"/>
  </si>
  <si>
    <t>1-2 역삼
15-16 대전</t>
    <phoneticPr fontId="17" type="noConversion"/>
  </si>
  <si>
    <t>13 역삼</t>
    <phoneticPr fontId="17" type="noConversion"/>
  </si>
  <si>
    <t>7 부산</t>
    <phoneticPr fontId="17" type="noConversion"/>
  </si>
  <si>
    <t>26 대전</t>
    <phoneticPr fontId="17" type="noConversion"/>
  </si>
  <si>
    <t>20 역삼</t>
    <phoneticPr fontId="17" type="noConversion"/>
  </si>
  <si>
    <t>경영 전략 수립 실무</t>
    <phoneticPr fontId="17" type="noConversion"/>
  </si>
  <si>
    <t>신사업개발 및 사업계획 수립 실무</t>
    <phoneticPr fontId="17" type="noConversion"/>
  </si>
  <si>
    <t>22-24 역삼</t>
    <phoneticPr fontId="17" type="noConversion"/>
  </si>
  <si>
    <t>25-27 역삼</t>
    <phoneticPr fontId="17" type="noConversion"/>
  </si>
  <si>
    <t>15-16 역삼</t>
    <phoneticPr fontId="17" type="noConversion"/>
  </si>
  <si>
    <t>22-2 4역삼</t>
    <phoneticPr fontId="17" type="noConversion"/>
  </si>
  <si>
    <t>9-10 역삼</t>
    <phoneticPr fontId="17" type="noConversion"/>
  </si>
  <si>
    <t>14 부산</t>
    <phoneticPr fontId="17" type="noConversion"/>
  </si>
  <si>
    <t>12-14 부산
19-21 역삼</t>
    <phoneticPr fontId="17" type="noConversion"/>
  </si>
  <si>
    <t>12-14 수원</t>
    <phoneticPr fontId="17" type="noConversion"/>
  </si>
  <si>
    <t>21-23 대전</t>
    <phoneticPr fontId="17" type="noConversion"/>
  </si>
  <si>
    <t>11-13 대구
18-20 역삼</t>
    <phoneticPr fontId="17" type="noConversion"/>
  </si>
  <si>
    <t>11-13 부산
18-20 역삼</t>
    <phoneticPr fontId="17" type="noConversion"/>
  </si>
  <si>
    <t>24-26 역삼</t>
    <phoneticPr fontId="17" type="noConversion"/>
  </si>
  <si>
    <t>15-17 역삼</t>
    <phoneticPr fontId="17" type="noConversion"/>
  </si>
  <si>
    <t>5-7 대구</t>
    <phoneticPr fontId="17" type="noConversion"/>
  </si>
  <si>
    <t>8-10 역삼</t>
    <phoneticPr fontId="17" type="noConversion"/>
  </si>
  <si>
    <t>27-29 부산</t>
    <phoneticPr fontId="17" type="noConversion"/>
  </si>
  <si>
    <t>3-5 역삼</t>
    <phoneticPr fontId="17" type="noConversion"/>
  </si>
  <si>
    <t>28-30 대전</t>
    <phoneticPr fontId="17" type="noConversion"/>
  </si>
  <si>
    <t>19 대구</t>
    <phoneticPr fontId="17" type="noConversion"/>
  </si>
  <si>
    <t>4 대전</t>
    <phoneticPr fontId="17" type="noConversion"/>
  </si>
  <si>
    <t>10 부산</t>
    <phoneticPr fontId="17" type="noConversion"/>
  </si>
  <si>
    <t>3 역삼</t>
    <phoneticPr fontId="17" type="noConversion"/>
  </si>
  <si>
    <t>3 대전</t>
    <phoneticPr fontId="17" type="noConversion"/>
  </si>
  <si>
    <t>30-10.1 역삼</t>
    <phoneticPr fontId="17" type="noConversion"/>
  </si>
  <si>
    <t>16-18 역삼</t>
    <phoneticPr fontId="17" type="noConversion"/>
  </si>
  <si>
    <t>13-15 역삼</t>
    <phoneticPr fontId="17" type="noConversion"/>
  </si>
  <si>
    <t>1-3 역삼</t>
    <phoneticPr fontId="17" type="noConversion"/>
  </si>
  <si>
    <t>18-19 대전</t>
    <phoneticPr fontId="17" type="noConversion"/>
  </si>
  <si>
    <t>8-9 역삼
22-23 부산</t>
    <phoneticPr fontId="17" type="noConversion"/>
  </si>
  <si>
    <t>16-17 대구</t>
    <phoneticPr fontId="17" type="noConversion"/>
  </si>
  <si>
    <t>29-30 대전</t>
    <phoneticPr fontId="17" type="noConversion"/>
  </si>
  <si>
    <t>6-7 역삼
31-4.1 부산</t>
    <phoneticPr fontId="17" type="noConversion"/>
  </si>
  <si>
    <t>31-4.1 역삼</t>
    <phoneticPr fontId="17" type="noConversion"/>
  </si>
  <si>
    <t>10-11 대전</t>
    <phoneticPr fontId="17" type="noConversion"/>
  </si>
  <si>
    <t>15-16 부산</t>
    <phoneticPr fontId="17" type="noConversion"/>
  </si>
  <si>
    <t>2-4 부산</t>
    <phoneticPr fontId="17" type="noConversion"/>
  </si>
  <si>
    <t>10-12 역삼</t>
    <phoneticPr fontId="17" type="noConversion"/>
  </si>
  <si>
    <t>13-14 역삼
17-18 대구</t>
    <phoneticPr fontId="17" type="noConversion"/>
  </si>
  <si>
    <t>3-4 대전</t>
    <phoneticPr fontId="17" type="noConversion"/>
  </si>
  <si>
    <t>10-11 대구</t>
    <phoneticPr fontId="17" type="noConversion"/>
  </si>
  <si>
    <t>2-4 역삼</t>
    <phoneticPr fontId="17" type="noConversion"/>
  </si>
  <si>
    <t>8-9 대전</t>
    <phoneticPr fontId="17" type="noConversion"/>
  </si>
  <si>
    <t>20-21 부산</t>
    <phoneticPr fontId="17" type="noConversion"/>
  </si>
  <si>
    <t>6-7 부산
13-14 역삼</t>
    <phoneticPr fontId="17" type="noConversion"/>
  </si>
  <si>
    <t>27-28 대전</t>
    <phoneticPr fontId="17" type="noConversion"/>
  </si>
  <si>
    <t>20-22 역삼</t>
    <phoneticPr fontId="17" type="noConversion"/>
  </si>
  <si>
    <t>3 역삼
12 부산
15 역삼
17 대전</t>
    <phoneticPr fontId="17" type="noConversion"/>
  </si>
  <si>
    <t>1 부산
10 대전
22 역삼</t>
    <phoneticPr fontId="17" type="noConversion"/>
  </si>
  <si>
    <t>24-25 청주
31-4.1 대구</t>
    <phoneticPr fontId="17" type="noConversion"/>
  </si>
  <si>
    <t>17-18 대전</t>
    <phoneticPr fontId="17" type="noConversion"/>
  </si>
  <si>
    <t>7-9 부산</t>
    <phoneticPr fontId="17" type="noConversion"/>
  </si>
  <si>
    <t>3-5 대구</t>
    <phoneticPr fontId="17" type="noConversion"/>
  </si>
  <si>
    <t>10-11 광주
17-18 부산
24-25 청주</t>
    <phoneticPr fontId="17" type="noConversion"/>
  </si>
  <si>
    <t>19-21 수원</t>
    <phoneticPr fontId="17" type="noConversion"/>
  </si>
  <si>
    <t>9-10 수원
23-24 청주
30-7.1 대구</t>
    <phoneticPr fontId="17" type="noConversion"/>
  </si>
  <si>
    <t>1-2 수원
8-9 부산
25-26 대전</t>
    <phoneticPr fontId="17" type="noConversion"/>
  </si>
  <si>
    <t>17-18 청주</t>
    <phoneticPr fontId="17" type="noConversion"/>
  </si>
  <si>
    <t>11-12 역삼
15-16 대구</t>
    <phoneticPr fontId="17" type="noConversion"/>
  </si>
  <si>
    <t>3-4 대구</t>
    <phoneticPr fontId="17" type="noConversion"/>
  </si>
  <si>
    <t>23-24 대전
28-29 수원</t>
    <phoneticPr fontId="17" type="noConversion"/>
  </si>
  <si>
    <t>1-2 부산</t>
    <phoneticPr fontId="17" type="noConversion"/>
  </si>
  <si>
    <t>9-10 광주
16-17 역삼</t>
    <phoneticPr fontId="17" type="noConversion"/>
  </si>
  <si>
    <t>26-27 수원</t>
    <phoneticPr fontId="17" type="noConversion"/>
  </si>
  <si>
    <t>21-22 대전</t>
    <phoneticPr fontId="17" type="noConversion"/>
  </si>
  <si>
    <t>17-18 역삼
20-21 대구</t>
    <phoneticPr fontId="17" type="noConversion"/>
  </si>
  <si>
    <t>24-25 부산</t>
    <phoneticPr fontId="17" type="noConversion"/>
  </si>
  <si>
    <t>17-18 수원</t>
    <phoneticPr fontId="17" type="noConversion"/>
  </si>
  <si>
    <t>7-8 대전</t>
    <phoneticPr fontId="17" type="noConversion"/>
  </si>
  <si>
    <t>14-15 부산</t>
    <phoneticPr fontId="17" type="noConversion"/>
  </si>
  <si>
    <t>22-23 수원</t>
    <phoneticPr fontId="17" type="noConversion"/>
  </si>
  <si>
    <t>12-13 광주
15-16 역삼</t>
    <phoneticPr fontId="17" type="noConversion"/>
  </si>
  <si>
    <t>23-24 대구</t>
    <phoneticPr fontId="17" type="noConversion"/>
  </si>
  <si>
    <t>12-13 역삼
16-17 부산</t>
    <phoneticPr fontId="17" type="noConversion"/>
  </si>
  <si>
    <t>[등록민간자격] 서비스 디자인 크리에이터</t>
    <phoneticPr fontId="17" type="noConversion"/>
  </si>
  <si>
    <t>고객 관계 관리와 정보 관리 실무</t>
    <phoneticPr fontId="17" type="noConversion"/>
  </si>
  <si>
    <t>실무 활용을 위한 마케팅 핵심 전략</t>
    <phoneticPr fontId="17" type="noConversion"/>
  </si>
  <si>
    <t>ChatGPT 마케팅 활용 실무</t>
    <phoneticPr fontId="17" type="noConversion"/>
  </si>
  <si>
    <t>10-11 부산</t>
    <phoneticPr fontId="17" type="noConversion"/>
  </si>
  <si>
    <t>3-4 역삼
28-29 대전</t>
    <phoneticPr fontId="17" type="noConversion"/>
  </si>
  <si>
    <t>29-30 광주</t>
    <phoneticPr fontId="17" type="noConversion"/>
  </si>
  <si>
    <t>16-17 역삼
20-21 대구</t>
    <phoneticPr fontId="17" type="noConversion"/>
  </si>
  <si>
    <t>6.23-27, 추후결정 역삼</t>
    <phoneticPr fontId="17" type="noConversion"/>
  </si>
  <si>
    <t>11.10-14, 추후결정 역삼</t>
    <phoneticPr fontId="17" type="noConversion"/>
  </si>
  <si>
    <t>강건 설계 및 통계적 공차 설계 실무</t>
    <phoneticPr fontId="17" type="noConversion"/>
  </si>
  <si>
    <t>6-7 대전
10-11 청주
13-14 울산
17-18 의정부
20-21 광주</t>
    <phoneticPr fontId="93" type="noConversion"/>
  </si>
  <si>
    <t>IATF 16949 기반의 자동차산업 협력업체 평가제도 대응 실무</t>
    <phoneticPr fontId="17" type="noConversion"/>
  </si>
  <si>
    <t>VDA 6.8:2024(공급망 프로세스 심사) 대응 실무</t>
    <phoneticPr fontId="17" type="noConversion"/>
  </si>
  <si>
    <t>생성형 AI를 활용한 홍보영상 만들기</t>
    <phoneticPr fontId="17" type="noConversion"/>
  </si>
  <si>
    <t xml:space="preserve">회사에서 바로 쓰는 ChatGPT A to Z </t>
    <phoneticPr fontId="17" type="noConversion"/>
  </si>
  <si>
    <r>
      <t xml:space="preserve">국내연수   </t>
    </r>
    <r>
      <rPr>
        <b/>
        <sz val="14"/>
        <color rgb="FFFFFFFF"/>
        <rFont val="맑은 고딕"/>
        <family val="3"/>
        <charset val="129"/>
      </rPr>
      <t>02-6240-4854(제조 혁신) /  02-6240-4833(품질분임조)</t>
    </r>
    <phoneticPr fontId="17" type="noConversion"/>
  </si>
  <si>
    <t>26 역삼</t>
    <phoneticPr fontId="17" type="noConversion"/>
  </si>
  <si>
    <t>임원 리더십 과정</t>
    <phoneticPr fontId="17" type="noConversion"/>
  </si>
  <si>
    <t>KSA 최고경영자 세미나</t>
    <phoneticPr fontId="17" type="noConversion"/>
  </si>
  <si>
    <t>KSA 대전 최고경영자 조찬회
(법인 : 3인, 개인 : 1인)</t>
    <phoneticPr fontId="17" type="noConversion"/>
  </si>
  <si>
    <t>KSA 서울 최고경영자 조찬회
(법인 : 3인, 개인 : 1인)</t>
    <phoneticPr fontId="17" type="noConversion"/>
  </si>
  <si>
    <t>실무 중심의 작업위험성평가(JSA)</t>
    <phoneticPr fontId="17" type="noConversion"/>
  </si>
  <si>
    <r>
      <t xml:space="preserve">품질진흥   </t>
    </r>
    <r>
      <rPr>
        <b/>
        <sz val="14"/>
        <color rgb="FFFFFFFF"/>
        <rFont val="맑은 고딕"/>
        <family val="3"/>
        <charset val="129"/>
      </rPr>
      <t>02-6240-4651~4</t>
    </r>
    <phoneticPr fontId="17" type="noConversion"/>
  </si>
  <si>
    <t>국가품질명장 역량 강화(제주)</t>
    <phoneticPr fontId="17" type="noConversion"/>
  </si>
  <si>
    <t>국가품질명장 역량 강화</t>
    <phoneticPr fontId="17" type="noConversion"/>
  </si>
  <si>
    <t>ISO 14001(환경경영시스템) 인증심사원 [KAR/GPC 승인]</t>
    <phoneticPr fontId="17" type="noConversion"/>
  </si>
  <si>
    <t>ChatGPT를 활용한 데이터 분석과 문제해결</t>
    <phoneticPr fontId="17" type="noConversion"/>
  </si>
  <si>
    <t>품질분임조 발표 대회 문집 작성 실무</t>
    <phoneticPr fontId="17" type="noConversion"/>
  </si>
  <si>
    <t>[등록민간자격] 데이터(DATA) 분석 기반 문제해결 전문가[CDS(Citizen Data Scientist)]</t>
    <phoneticPr fontId="17" type="noConversion"/>
  </si>
  <si>
    <t>시장 고장 문제해결을 위한 신뢰성 개선 실무</t>
    <phoneticPr fontId="17" type="noConversion"/>
  </si>
  <si>
    <t>현장 문제해결을 위한 즉실천 개선 활동</t>
    <phoneticPr fontId="17" type="noConversion"/>
  </si>
  <si>
    <t>품질관리담당자 양성(중국)</t>
    <phoneticPr fontId="17" type="noConversion"/>
  </si>
  <si>
    <t>품질관리담당자 정기교육(중국)</t>
    <phoneticPr fontId="17" type="noConversion"/>
  </si>
  <si>
    <t>경영간부를 위한 품질경영(중국)</t>
    <phoneticPr fontId="17" type="noConversion"/>
  </si>
  <si>
    <r>
      <t xml:space="preserve">디지털전환(DX)   </t>
    </r>
    <r>
      <rPr>
        <b/>
        <sz val="14"/>
        <color rgb="FFFFFFFF"/>
        <rFont val="맑은 고딕"/>
        <family val="3"/>
        <charset val="129"/>
      </rPr>
      <t>02-6240-5683(스마트 팩토리) / 02-6240-5651(AI·빅데이터)</t>
    </r>
    <phoneticPr fontId="17" type="noConversion"/>
  </si>
  <si>
    <t>ESG 평가대응(에코바디스 등) 실무</t>
    <phoneticPr fontId="17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</si>
  <si>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7" type="noConversion"/>
  </si>
  <si>
    <t>ChatGPT를 활용한 미래 전략</t>
    <phoneticPr fontId="17" type="noConversion"/>
  </si>
  <si>
    <t>ChatGPT를 활용한 이상적 문제해결</t>
    <phoneticPr fontId="17" type="noConversion"/>
  </si>
  <si>
    <t>12, 19, 26 
선릉</t>
    <phoneticPr fontId="17" type="noConversion"/>
  </si>
  <si>
    <r>
      <t xml:space="preserve">계층·리더십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</si>
  <si>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전략·기획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</si>
  <si>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인사·노무·총무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</si>
  <si>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재무·회계·원가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</si>
  <si>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영업·마케팅   </t>
    </r>
    <r>
      <rPr>
        <b/>
        <sz val="14"/>
        <color theme="0"/>
        <rFont val="맑은 고딕"/>
        <family val="3"/>
        <charset val="129"/>
      </rPr>
      <t>02-6240-5651~3 / 02-6240-4958(서비스)</t>
    </r>
    <phoneticPr fontId="17" type="noConversion"/>
  </si>
  <si>
    <r>
      <t xml:space="preserve">무역·글로벌Biz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</si>
  <si>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품질·신뢰성  </t>
    </r>
    <r>
      <rPr>
        <b/>
        <sz val="14"/>
        <color theme="0"/>
        <rFont val="맑은 고딕"/>
        <family val="3"/>
        <charset val="129"/>
      </rPr>
      <t xml:space="preserve"> 02-6240-5682 / 02-6246-4839(CSQE. 에너지공기업, 한전협력사)</t>
    </r>
    <phoneticPr fontId="17" type="noConversion"/>
  </si>
  <si>
    <r>
      <t xml:space="preserve">16-17 광주
20-21 부산
</t>
    </r>
    <r>
      <rPr>
        <sz val="10"/>
        <color rgb="FF0070C0"/>
        <rFont val="맑은 고딕"/>
        <family val="3"/>
        <charset val="129"/>
      </rPr>
      <t>28-29 인천</t>
    </r>
    <phoneticPr fontId="17" type="noConversion"/>
  </si>
  <si>
    <r>
      <rPr>
        <sz val="10"/>
        <color rgb="FF0070C0"/>
        <rFont val="맑은 고딕"/>
        <family val="3"/>
        <charset val="129"/>
      </rPr>
      <t>17-18 인천</t>
    </r>
    <r>
      <rPr>
        <sz val="10"/>
        <rFont val="맑은 고딕"/>
        <family val="3"/>
        <charset val="129"/>
      </rPr>
      <t xml:space="preserve">
22-23 역삼</t>
    </r>
    <phoneticPr fontId="17" type="noConversion"/>
  </si>
  <si>
    <r>
      <rPr>
        <sz val="10"/>
        <color rgb="FF0070C0"/>
        <rFont val="맑은 고딕"/>
        <family val="3"/>
        <charset val="129"/>
      </rPr>
      <t>13-14 인천</t>
    </r>
    <r>
      <rPr>
        <sz val="10"/>
        <rFont val="맑은 고딕"/>
        <family val="3"/>
        <charset val="129"/>
      </rPr>
      <t xml:space="preserve">
28-29 대구</t>
    </r>
    <phoneticPr fontId="17" type="noConversion"/>
  </si>
  <si>
    <r>
      <t xml:space="preserve">8-9 수원
</t>
    </r>
    <r>
      <rPr>
        <sz val="10"/>
        <color rgb="FF0070C0"/>
        <rFont val="맑은 고딕"/>
        <family val="3"/>
        <charset val="129"/>
      </rPr>
      <t>25-26 대전</t>
    </r>
    <phoneticPr fontId="17" type="noConversion"/>
  </si>
  <si>
    <r>
      <t xml:space="preserve">6-7 전주
9-10 광주
</t>
    </r>
    <r>
      <rPr>
        <sz val="10"/>
        <color rgb="FF0070C0"/>
        <rFont val="맑은 고딕"/>
        <family val="3"/>
        <charset val="129"/>
      </rPr>
      <t>13-14 대구</t>
    </r>
    <r>
      <rPr>
        <sz val="10"/>
        <rFont val="맑은 고딕"/>
        <family val="3"/>
        <charset val="129"/>
      </rPr>
      <t xml:space="preserve">
16-17의정부
</t>
    </r>
    <r>
      <rPr>
        <sz val="10"/>
        <color rgb="FF0070C0"/>
        <rFont val="맑은 고딕"/>
        <family val="3"/>
        <charset val="129"/>
      </rPr>
      <t>20-21 창원</t>
    </r>
    <r>
      <rPr>
        <sz val="10"/>
        <rFont val="맑은 고딕"/>
        <family val="3"/>
        <charset val="129"/>
      </rPr>
      <t xml:space="preserve">
20-21 대전</t>
    </r>
    <phoneticPr fontId="17" type="noConversion"/>
  </si>
  <si>
    <r>
      <rPr>
        <sz val="10"/>
        <color rgb="FF0070C0"/>
        <rFont val="맑은 고딕"/>
        <family val="3"/>
        <charset val="129"/>
      </rPr>
      <t>3-4 춘천</t>
    </r>
    <r>
      <rPr>
        <sz val="10"/>
        <rFont val="맑은 고딕"/>
        <family val="3"/>
        <charset val="129"/>
      </rPr>
      <t xml:space="preserve">
5-6 수원
</t>
    </r>
    <r>
      <rPr>
        <sz val="10"/>
        <color rgb="FF0070C0"/>
        <rFont val="맑은 고딕"/>
        <family val="3"/>
        <charset val="129"/>
      </rPr>
      <t>13-14 인천</t>
    </r>
    <r>
      <rPr>
        <sz val="10"/>
        <rFont val="맑은 고딕"/>
        <family val="3"/>
        <charset val="129"/>
      </rPr>
      <t xml:space="preserve">
19-20 청주
20-21 역삼
24-25 부산
25-26 대전
27-28 대구</t>
    </r>
    <phoneticPr fontId="17" type="noConversion"/>
  </si>
  <si>
    <r>
      <t xml:space="preserve">13-14 역삼
</t>
    </r>
    <r>
      <rPr>
        <sz val="10"/>
        <color rgb="FF0070C0"/>
        <rFont val="맑은 고딕"/>
        <family val="3"/>
        <charset val="129"/>
      </rPr>
      <t>17-18 대전</t>
    </r>
    <r>
      <rPr>
        <sz val="10"/>
        <rFont val="맑은 고딕"/>
        <family val="3"/>
        <charset val="129"/>
      </rPr>
      <t xml:space="preserve">
18-19 울산
19-20 인천
24-25 대구
27-28 청주</t>
    </r>
    <phoneticPr fontId="17" type="noConversion"/>
  </si>
  <si>
    <r>
      <t xml:space="preserve">3-4 수원
14-15 창원
15-16 원주
</t>
    </r>
    <r>
      <rPr>
        <sz val="10"/>
        <color rgb="FF0070C0"/>
        <rFont val="맑은 고딕"/>
        <family val="3"/>
        <charset val="129"/>
      </rPr>
      <t xml:space="preserve">16-17 청주
23-24 인천
</t>
    </r>
    <r>
      <rPr>
        <sz val="10"/>
        <rFont val="맑은 고딕"/>
        <family val="3"/>
        <charset val="129"/>
      </rPr>
      <t>28-29 대구</t>
    </r>
    <phoneticPr fontId="17" type="noConversion"/>
  </si>
  <si>
    <r>
      <t xml:space="preserve">8-9 역삼
8-9 부산
</t>
    </r>
    <r>
      <rPr>
        <sz val="10"/>
        <color rgb="FF0070C0"/>
        <rFont val="맑은 고딕"/>
        <family val="3"/>
        <charset val="129"/>
      </rPr>
      <t>19-20 대전</t>
    </r>
    <r>
      <rPr>
        <sz val="10"/>
        <rFont val="맑은 고딕"/>
        <family val="3"/>
        <charset val="129"/>
      </rPr>
      <t xml:space="preserve">
21-22의정부
26-27 인천
</t>
    </r>
    <phoneticPr fontId="17" type="noConversion"/>
  </si>
  <si>
    <r>
      <t xml:space="preserve">2-3 역삼
</t>
    </r>
    <r>
      <rPr>
        <sz val="10"/>
        <color rgb="FF0070C0"/>
        <rFont val="맑은 고딕"/>
        <family val="3"/>
        <charset val="129"/>
      </rPr>
      <t>4-5 대구</t>
    </r>
    <r>
      <rPr>
        <sz val="10"/>
        <rFont val="맑은 고딕"/>
        <family val="3"/>
        <charset val="129"/>
      </rPr>
      <t xml:space="preserve">
9-10 인천
12-13 광주
16-17 수원
19-20 부산
23-24 청주
26-27 대전</t>
    </r>
    <phoneticPr fontId="17" type="noConversion"/>
  </si>
  <si>
    <r>
      <rPr>
        <sz val="10"/>
        <color rgb="FF0070C0"/>
        <rFont val="맑은 고딕"/>
        <family val="3"/>
        <charset val="129"/>
      </rPr>
      <t>3-4 대구</t>
    </r>
    <r>
      <rPr>
        <sz val="10"/>
        <rFont val="맑은 고딕"/>
        <family val="3"/>
        <charset val="129"/>
      </rPr>
      <t xml:space="preserve">
7-8 역삼
10-11 전주
14-15 춘천
21-22 청주
22-23 창원
</t>
    </r>
    <r>
      <rPr>
        <sz val="10"/>
        <color rgb="FF0070C0"/>
        <rFont val="맑은 고딕"/>
        <family val="3"/>
        <charset val="129"/>
      </rPr>
      <t xml:space="preserve">24-25 대전
</t>
    </r>
    <r>
      <rPr>
        <sz val="10"/>
        <rFont val="맑은 고딕"/>
        <family val="3"/>
        <charset val="129"/>
      </rPr>
      <t>28-29 수원
30-31 인천</t>
    </r>
    <phoneticPr fontId="17" type="noConversion"/>
  </si>
  <si>
    <r>
      <t xml:space="preserve">11-12 광주
19-20 청주
20-21 수원
21-22 부산
</t>
    </r>
    <r>
      <rPr>
        <sz val="10"/>
        <color rgb="FF0070C0"/>
        <rFont val="맑은 고딕"/>
        <family val="3"/>
        <charset val="129"/>
      </rPr>
      <t xml:space="preserve">25-26 울산
</t>
    </r>
    <r>
      <rPr>
        <sz val="10"/>
        <rFont val="맑은 고딕"/>
        <family val="3"/>
        <charset val="129"/>
      </rPr>
      <t>28-29 전주
28-29 아산</t>
    </r>
    <phoneticPr fontId="17" type="noConversion"/>
  </si>
  <si>
    <r>
      <rPr>
        <sz val="10"/>
        <color rgb="FF0070C0"/>
        <rFont val="맑은 고딕"/>
        <family val="3"/>
        <charset val="129"/>
      </rPr>
      <t>14-15 대구</t>
    </r>
    <r>
      <rPr>
        <sz val="10"/>
        <rFont val="맑은 고딕"/>
        <family val="3"/>
        <charset val="129"/>
      </rPr>
      <t xml:space="preserve">
20-21 수원
21-22 원주
23-24 역삼
27-28 대전
</t>
    </r>
    <phoneticPr fontId="17" type="noConversion"/>
  </si>
  <si>
    <r>
      <t xml:space="preserve">3-4 대구
5-6 의정부
10-11 인천
13-14 전주
</t>
    </r>
    <r>
      <rPr>
        <sz val="10"/>
        <color rgb="FF0070C0"/>
        <rFont val="맑은 고딕"/>
        <family val="3"/>
        <charset val="129"/>
      </rPr>
      <t xml:space="preserve">17-18 창원
</t>
    </r>
    <r>
      <rPr>
        <sz val="10"/>
        <rFont val="맑은 고딕"/>
        <family val="3"/>
        <charset val="129"/>
      </rPr>
      <t>20-21 역삼
24-25 대전</t>
    </r>
    <phoneticPr fontId="17" type="noConversion"/>
  </si>
  <si>
    <r>
      <t>1-2 대구
3-4 부산
8-9 광주
8-9 수원</t>
    </r>
    <r>
      <rPr>
        <sz val="10"/>
        <color rgb="FF0070C0"/>
        <rFont val="맑은 고딕"/>
        <family val="3"/>
        <charset val="129"/>
      </rPr>
      <t xml:space="preserve">
18-19 대전
</t>
    </r>
    <r>
      <rPr>
        <sz val="10"/>
        <rFont val="맑은 고딕"/>
        <family val="3"/>
        <charset val="129"/>
      </rPr>
      <t>22-23 인천</t>
    </r>
    <phoneticPr fontId="17" type="noConversion"/>
  </si>
  <si>
    <r>
      <rPr>
        <sz val="10"/>
        <color rgb="FF0070C0"/>
        <rFont val="맑은 고딕"/>
        <family val="3"/>
        <charset val="129"/>
      </rPr>
      <t>6-23 춘천</t>
    </r>
    <r>
      <rPr>
        <sz val="10"/>
        <rFont val="맑은 고딕"/>
        <family val="3"/>
        <charset val="129"/>
      </rPr>
      <t xml:space="preserve">
6-23 부산
</t>
    </r>
    <r>
      <rPr>
        <sz val="10"/>
        <color rgb="FF0070C0"/>
        <rFont val="맑은 고딕"/>
        <family val="3"/>
        <charset val="129"/>
      </rPr>
      <t>7-24 대구</t>
    </r>
    <r>
      <rPr>
        <sz val="10"/>
        <rFont val="맑은 고딕"/>
        <family val="3"/>
        <charset val="129"/>
      </rPr>
      <t xml:space="preserve">
7-24 인천</t>
    </r>
    <phoneticPr fontId="17" type="noConversion"/>
  </si>
  <si>
    <r>
      <t xml:space="preserve">12-29울산
</t>
    </r>
    <r>
      <rPr>
        <sz val="10"/>
        <color rgb="FF0070C0"/>
        <rFont val="맑은 고딕"/>
        <family val="3"/>
        <charset val="129"/>
      </rPr>
      <t>21-6.10 청주</t>
    </r>
    <phoneticPr fontId="17" type="noConversion"/>
  </si>
  <si>
    <r>
      <t xml:space="preserve">9-26 역삼
</t>
    </r>
    <r>
      <rPr>
        <sz val="10"/>
        <color rgb="FF0070C0"/>
        <rFont val="맑은 고딕"/>
        <family val="3"/>
        <charset val="129"/>
      </rPr>
      <t>16-7.3 인천</t>
    </r>
    <phoneticPr fontId="17" type="noConversion"/>
  </si>
  <si>
    <r>
      <t xml:space="preserve">7-24 수원
</t>
    </r>
    <r>
      <rPr>
        <sz val="10"/>
        <color rgb="FF0070C0"/>
        <rFont val="맑은 고딕"/>
        <family val="3"/>
        <charset val="129"/>
      </rPr>
      <t>14-31 역삼</t>
    </r>
    <r>
      <rPr>
        <sz val="10"/>
        <rFont val="맑은 고딕"/>
        <family val="3"/>
        <charset val="129"/>
      </rPr>
      <t xml:space="preserve">
21-8.7 부산
</t>
    </r>
    <r>
      <rPr>
        <sz val="10"/>
        <color rgb="FF0070C0"/>
        <rFont val="맑은 고딕"/>
        <family val="3"/>
        <charset val="129"/>
      </rPr>
      <t>28-8.14 대전</t>
    </r>
    <phoneticPr fontId="17" type="noConversion"/>
  </si>
  <si>
    <r>
      <rPr>
        <sz val="10"/>
        <color rgb="FF0070C0"/>
        <rFont val="맑은 고딕"/>
        <family val="3"/>
        <charset val="129"/>
      </rPr>
      <t>1-18 전주</t>
    </r>
    <r>
      <rPr>
        <sz val="10"/>
        <rFont val="맑은 고딕"/>
        <family val="3"/>
        <charset val="129"/>
      </rPr>
      <t xml:space="preserve">
8-25의정부 </t>
    </r>
    <phoneticPr fontId="17" type="noConversion"/>
  </si>
  <si>
    <r>
      <t xml:space="preserve">3-20 수원
10-27 대구
</t>
    </r>
    <r>
      <rPr>
        <sz val="10"/>
        <color rgb="FF0070C0"/>
        <rFont val="맑은 고딕"/>
        <family val="3"/>
        <charset val="129"/>
      </rPr>
      <t>17-12.4 인천</t>
    </r>
    <r>
      <rPr>
        <sz val="10"/>
        <rFont val="맑은 고딕"/>
        <family val="3"/>
        <charset val="129"/>
      </rPr>
      <t xml:space="preserve">
24-12.11역삼</t>
    </r>
    <phoneticPr fontId="17" type="noConversion"/>
  </si>
  <si>
    <r>
      <rPr>
        <sz val="10"/>
        <color rgb="FF0070C0"/>
        <rFont val="맑은 고딕"/>
        <family val="3"/>
        <charset val="129"/>
      </rPr>
      <t>2-3 수원</t>
    </r>
    <r>
      <rPr>
        <sz val="10"/>
        <rFont val="맑은 고딕"/>
        <family val="3"/>
        <charset val="129"/>
      </rPr>
      <t xml:space="preserve">
4-5 대구
15-16 부산
22-23 청주</t>
    </r>
    <phoneticPr fontId="17" type="noConversion"/>
  </si>
  <si>
    <r>
      <t xml:space="preserve">1-2 의정부
3-4 인천
4-5 아산
8-9 광주
11-12 부산 
23-24 수원
</t>
    </r>
    <r>
      <rPr>
        <sz val="10"/>
        <color rgb="FF0070C0"/>
        <rFont val="맑은 고딕"/>
        <family val="3"/>
        <charset val="129"/>
      </rPr>
      <t>29-30 역삼</t>
    </r>
    <phoneticPr fontId="17" type="noConversion"/>
  </si>
  <si>
    <r>
      <t xml:space="preserve">3-4 인천
6-7 대구
10-11 전주
13-14 울산
17-18 청주
20-21 창원
</t>
    </r>
    <r>
      <rPr>
        <sz val="10"/>
        <color rgb="FF0070C0"/>
        <rFont val="맑은 고딕"/>
        <family val="3"/>
        <charset val="129"/>
      </rPr>
      <t>24-25 춘천</t>
    </r>
    <phoneticPr fontId="17" type="noConversion"/>
  </si>
  <si>
    <r>
      <t xml:space="preserve">6-7 수원
10-11 부산
13-14 대구
17-18 광주
20-21 역삼
</t>
    </r>
    <r>
      <rPr>
        <sz val="10"/>
        <color rgb="FF0070C0"/>
        <rFont val="맑은 고딕"/>
        <family val="3"/>
        <charset val="129"/>
      </rPr>
      <t xml:space="preserve">24-25 대전 </t>
    </r>
    <phoneticPr fontId="17" type="noConversion"/>
  </si>
  <si>
    <r>
      <t xml:space="preserve">3-4 아산
7-8 부산
</t>
    </r>
    <r>
      <rPr>
        <sz val="10"/>
        <color rgb="FF0070C0"/>
        <rFont val="맑은 고딕"/>
        <family val="3"/>
        <charset val="129"/>
      </rPr>
      <t>10-11 대구</t>
    </r>
    <r>
      <rPr>
        <sz val="10"/>
        <rFont val="맑은 고딕"/>
        <family val="3"/>
        <charset val="129"/>
      </rPr>
      <t xml:space="preserve">
17-18의정부
21-22 청주</t>
    </r>
    <phoneticPr fontId="17" type="noConversion"/>
  </si>
  <si>
    <r>
      <t xml:space="preserve">12-13 대전
13-14 수원
</t>
    </r>
    <r>
      <rPr>
        <sz val="10"/>
        <color rgb="FF0070C0"/>
        <rFont val="맑은 고딕"/>
        <family val="3"/>
        <charset val="129"/>
      </rPr>
      <t>15-16 역삼</t>
    </r>
    <r>
      <rPr>
        <sz val="10"/>
        <rFont val="맑은 고딕"/>
        <family val="3"/>
        <charset val="129"/>
      </rPr>
      <t xml:space="preserve">
21-22 창원
22-23 광주 
26-27 인천</t>
    </r>
    <phoneticPr fontId="17" type="noConversion"/>
  </si>
  <si>
    <r>
      <t xml:space="preserve">7-8 인천
</t>
    </r>
    <r>
      <rPr>
        <sz val="10"/>
        <color rgb="FF0070C0"/>
        <rFont val="맑은 고딕"/>
        <family val="3"/>
        <charset val="129"/>
      </rPr>
      <t xml:space="preserve">10-11 역삼 </t>
    </r>
    <r>
      <rPr>
        <sz val="10"/>
        <rFont val="맑은 고딕"/>
        <family val="3"/>
        <charset val="129"/>
      </rPr>
      <t xml:space="preserve">
22-23의정부
24-25 대전</t>
    </r>
    <phoneticPr fontId="17" type="noConversion"/>
  </si>
  <si>
    <r>
      <t xml:space="preserve">11-12 부산
13-14 전주
</t>
    </r>
    <r>
      <rPr>
        <sz val="10"/>
        <color rgb="FF0070C0"/>
        <rFont val="맑은 고딕"/>
        <family val="3"/>
        <charset val="129"/>
      </rPr>
      <t>20-21 인천</t>
    </r>
    <r>
      <rPr>
        <sz val="10"/>
        <rFont val="맑은 고딕"/>
        <family val="3"/>
        <charset val="129"/>
      </rPr>
      <t xml:space="preserve">
25-26 수원
25-26 대구
26-27 창원</t>
    </r>
    <phoneticPr fontId="17" type="noConversion"/>
  </si>
  <si>
    <r>
      <t xml:space="preserve">11 역삼(C)
</t>
    </r>
    <r>
      <rPr>
        <sz val="10"/>
        <color rgb="FF0070C0"/>
        <rFont val="맑은 고딕"/>
        <family val="3"/>
        <charset val="129"/>
      </rPr>
      <t>26 청주(B)</t>
    </r>
    <phoneticPr fontId="17" type="noConversion"/>
  </si>
  <si>
    <r>
      <t xml:space="preserve">TPM·설비기술   </t>
    </r>
    <r>
      <rPr>
        <b/>
        <sz val="14"/>
        <color rgb="FFFFFFFF"/>
        <rFont val="맑은 고딕"/>
        <family val="3"/>
        <charset val="129"/>
      </rPr>
      <t>02-6240-5681</t>
    </r>
    <phoneticPr fontId="17" type="noConversion"/>
  </si>
  <si>
    <r>
      <t xml:space="preserve">Biz 스킬   </t>
    </r>
    <r>
      <rPr>
        <b/>
        <sz val="14"/>
        <color theme="0"/>
        <rFont val="맑은 고딕"/>
        <family val="3"/>
        <charset val="129"/>
      </rPr>
      <t>02-6240-5651</t>
    </r>
    <phoneticPr fontId="17" type="noConversion"/>
  </si>
  <si>
    <r>
      <t xml:space="preserve">OA(엑셀∙PPT)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</si>
  <si>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t>6-7 대전
17-18 역삼</t>
    <phoneticPr fontId="17" type="noConversion"/>
  </si>
  <si>
    <t>3-4 대구
14-15 역삼
28-29 광주</t>
    <phoneticPr fontId="17" type="noConversion"/>
  </si>
  <si>
    <t>9-10 역삼
26-27 수원</t>
    <phoneticPr fontId="17" type="noConversion"/>
  </si>
  <si>
    <t>7-8 역삼
21-22 대구</t>
    <phoneticPr fontId="17" type="noConversion"/>
  </si>
  <si>
    <t>8-9 역삼
22-23 대전</t>
    <phoneticPr fontId="17" type="noConversion"/>
  </si>
  <si>
    <t>9-10 대구
23-24 역삼</t>
    <phoneticPr fontId="17" type="noConversion"/>
  </si>
  <si>
    <t>28 역삼</t>
    <phoneticPr fontId="17" type="noConversion"/>
  </si>
  <si>
    <t>3 역삼</t>
    <phoneticPr fontId="17" type="noConversion"/>
  </si>
  <si>
    <t>5-7 역삼</t>
    <phoneticPr fontId="17" type="noConversion"/>
  </si>
  <si>
    <t>1-3 역삼</t>
    <phoneticPr fontId="17" type="noConversion"/>
  </si>
  <si>
    <t>9-11 역삼</t>
    <phoneticPr fontId="17" type="noConversion"/>
  </si>
  <si>
    <t>7-8 역삼</t>
    <phoneticPr fontId="17" type="noConversion"/>
  </si>
  <si>
    <t>12-13 역삼</t>
    <phoneticPr fontId="17" type="noConversion"/>
  </si>
  <si>
    <t>14-16 역삼</t>
    <phoneticPr fontId="17" type="noConversion"/>
  </si>
  <si>
    <t>22-23 역삼</t>
    <phoneticPr fontId="17" type="noConversion"/>
  </si>
  <si>
    <t>21-22 역삼</t>
    <phoneticPr fontId="17" type="noConversion"/>
  </si>
  <si>
    <t>16-18 역삼</t>
    <phoneticPr fontId="17" type="noConversion"/>
  </si>
  <si>
    <t>18-19 역삼</t>
    <phoneticPr fontId="17" type="noConversion"/>
  </si>
  <si>
    <t>9-10 역삼</t>
    <phoneticPr fontId="17" type="noConversion"/>
  </si>
  <si>
    <t>11 역삼</t>
    <phoneticPr fontId="17" type="noConversion"/>
  </si>
  <si>
    <t>26-27 역삼</t>
    <phoneticPr fontId="17" type="noConversion"/>
  </si>
  <si>
    <t>16-17 역삼</t>
    <phoneticPr fontId="17" type="noConversion"/>
  </si>
  <si>
    <t>17-18 대전</t>
    <phoneticPr fontId="17" type="noConversion"/>
  </si>
  <si>
    <t>20-21 역삼</t>
    <phoneticPr fontId="17" type="noConversion"/>
  </si>
  <si>
    <t>10-11 역삼</t>
    <phoneticPr fontId="17" type="noConversion"/>
  </si>
  <si>
    <t>5 역삼</t>
    <phoneticPr fontId="17" type="noConversion"/>
  </si>
  <si>
    <t>17-18 역삼</t>
    <phoneticPr fontId="17" type="noConversion"/>
  </si>
  <si>
    <t>13-14 역삼</t>
    <phoneticPr fontId="17" type="noConversion"/>
  </si>
  <si>
    <t>10-12 역삼</t>
    <phoneticPr fontId="17" type="noConversion"/>
  </si>
  <si>
    <t>14-16 대전</t>
    <phoneticPr fontId="17" type="noConversion"/>
  </si>
  <si>
    <t>23 역삼</t>
    <phoneticPr fontId="17" type="noConversion"/>
  </si>
  <si>
    <t>11-12 역삼</t>
    <phoneticPr fontId="17" type="noConversion"/>
  </si>
  <si>
    <t>15-16 역삼</t>
    <phoneticPr fontId="17" type="noConversion"/>
  </si>
  <si>
    <t>8-9 역삼</t>
    <phoneticPr fontId="17" type="noConversion"/>
  </si>
  <si>
    <t>6-7 역삼</t>
    <phoneticPr fontId="17" type="noConversion"/>
  </si>
  <si>
    <t>24-25 역삼</t>
    <phoneticPr fontId="17" type="noConversion"/>
  </si>
  <si>
    <t>4-5 역삼</t>
    <phoneticPr fontId="17" type="noConversion"/>
  </si>
  <si>
    <t>25-26 역삼</t>
    <phoneticPr fontId="17" type="noConversion"/>
  </si>
  <si>
    <t>1-2 역삼</t>
    <phoneticPr fontId="17" type="noConversion"/>
  </si>
  <si>
    <t>14-15 역삼</t>
    <phoneticPr fontId="17" type="noConversion"/>
  </si>
  <si>
    <t>30-31 역삼</t>
    <phoneticPr fontId="17" type="noConversion"/>
  </si>
  <si>
    <t>29 역삼</t>
    <phoneticPr fontId="17" type="noConversion"/>
  </si>
  <si>
    <t>16-17 부산</t>
    <phoneticPr fontId="17" type="noConversion"/>
  </si>
  <si>
    <t>23-24 역삼</t>
    <phoneticPr fontId="17" type="noConversion"/>
  </si>
  <si>
    <t>7-8 대구</t>
    <phoneticPr fontId="17" type="noConversion"/>
  </si>
  <si>
    <t>2-4 부산</t>
    <phoneticPr fontId="17" type="noConversion"/>
  </si>
  <si>
    <t>31-4.1 역삼</t>
    <phoneticPr fontId="17" type="noConversion"/>
  </si>
  <si>
    <t>27-28 역삼</t>
    <phoneticPr fontId="17" type="noConversion"/>
  </si>
  <si>
    <t>10 역삼</t>
    <phoneticPr fontId="17" type="noConversion"/>
  </si>
  <si>
    <t>9 역삼</t>
    <phoneticPr fontId="17" type="noConversion"/>
  </si>
  <si>
    <t>19-20 역삼</t>
    <phoneticPr fontId="17" type="noConversion"/>
  </si>
  <si>
    <t>18 역삼</t>
    <phoneticPr fontId="17" type="noConversion"/>
  </si>
  <si>
    <t>20 역삼</t>
    <phoneticPr fontId="17" type="noConversion"/>
  </si>
  <si>
    <t>4-6 역삼</t>
    <phoneticPr fontId="17" type="noConversion"/>
  </si>
  <si>
    <t>23-25 역삼</t>
    <phoneticPr fontId="17" type="noConversion"/>
  </si>
  <si>
    <t>29-30 역삼</t>
    <phoneticPr fontId="17" type="noConversion"/>
  </si>
  <si>
    <t>26 역삼</t>
    <phoneticPr fontId="17" type="noConversion"/>
  </si>
  <si>
    <t>22 역삼</t>
    <phoneticPr fontId="17" type="noConversion"/>
  </si>
  <si>
    <t>26-28 역삼</t>
    <phoneticPr fontId="17" type="noConversion"/>
  </si>
  <si>
    <t>30-31 수원</t>
    <phoneticPr fontId="17" type="noConversion"/>
  </si>
  <si>
    <t>16-17 대전</t>
    <phoneticPr fontId="17" type="noConversion"/>
  </si>
  <si>
    <t>13-14 대전
31-4.1 역삼</t>
    <phoneticPr fontId="17" type="noConversion"/>
  </si>
  <si>
    <t>과·차장 역량 강화</t>
    <phoneticPr fontId="17" type="noConversion"/>
  </si>
  <si>
    <t>12 역삼</t>
    <phoneticPr fontId="17" type="noConversion"/>
  </si>
  <si>
    <t xml:space="preserve">5-24 대전
10-27 수원
17-3.07 전주
24-3.14청주  </t>
    <phoneticPr fontId="17" type="noConversion"/>
  </si>
  <si>
    <r>
      <t xml:space="preserve">9-10 부산
11-12 원주
12-13 청주
</t>
    </r>
    <r>
      <rPr>
        <sz val="10"/>
        <color rgb="FF0070C0"/>
        <rFont val="맑은 고딕"/>
        <family val="3"/>
        <charset val="129"/>
      </rPr>
      <t>18-19 전주</t>
    </r>
    <r>
      <rPr>
        <sz val="10"/>
        <rFont val="맑은 고딕"/>
        <family val="3"/>
        <charset val="129"/>
      </rPr>
      <t xml:space="preserve"> 
19-20 대구</t>
    </r>
    <phoneticPr fontId="17" type="noConversion"/>
  </si>
  <si>
    <r>
      <t xml:space="preserve">13-14 청주
16-17 부산
20-21 대구
22-23 울산
27-28 수원
</t>
    </r>
    <r>
      <rPr>
        <sz val="10"/>
        <color rgb="FF0070C0"/>
        <rFont val="맑은 고딕"/>
        <family val="3"/>
        <charset val="129"/>
      </rPr>
      <t>30-31 인천</t>
    </r>
    <phoneticPr fontId="17" type="noConversion"/>
  </si>
  <si>
    <t>[등록민간자격] ESG 공급망 평가 관리사</t>
    <phoneticPr fontId="17" type="noConversion"/>
  </si>
  <si>
    <t>16-17 역삼</t>
    <phoneticPr fontId="17" type="noConversion"/>
  </si>
  <si>
    <t>13-14 역삼</t>
    <phoneticPr fontId="17" type="noConversion"/>
  </si>
  <si>
    <t>2-3 역삼
21-22 대전</t>
    <phoneticPr fontId="17" type="noConversion"/>
  </si>
  <si>
    <t>ESG 경영을 위한 ISO 국제표준의 이해</t>
    <phoneticPr fontId="17" type="noConversion"/>
  </si>
  <si>
    <t>ESG 공급망 평가 대응 Skill UP</t>
    <phoneticPr fontId="17" type="noConversion"/>
  </si>
  <si>
    <t>배출권거래제 대응 Skill UP</t>
    <phoneticPr fontId="17" type="noConversion"/>
  </si>
  <si>
    <t>탄소국경조정제도(CBAM) 규제대응 실무 교육</t>
    <phoneticPr fontId="17" type="noConversion"/>
  </si>
  <si>
    <t>전과정평가(LCA) 실무</t>
    <phoneticPr fontId="17" type="noConversion"/>
  </si>
  <si>
    <t>전과정평가(LCA) 소프트웨어 활용 실습</t>
    <phoneticPr fontId="17" type="noConversion"/>
  </si>
  <si>
    <t>고급관리자 CORE 리더십(강점기반 역량 강화)</t>
    <phoneticPr fontId="17" type="noConversion"/>
  </si>
  <si>
    <t>팀장 역량 강화</t>
    <phoneticPr fontId="17" type="noConversion"/>
  </si>
  <si>
    <t>관리자 역량 강화</t>
    <phoneticPr fontId="17" type="noConversion"/>
  </si>
  <si>
    <t>신임관리자 역량 강화</t>
    <phoneticPr fontId="17" type="noConversion"/>
  </si>
  <si>
    <t>초급관리자 역량강화(브릿지 리더십)</t>
    <phoneticPr fontId="17" type="noConversion"/>
  </si>
  <si>
    <t>대리 역량 강화</t>
    <phoneticPr fontId="17" type="noConversion"/>
  </si>
  <si>
    <t>중견사원 역량 강화</t>
    <phoneticPr fontId="17" type="noConversion"/>
  </si>
  <si>
    <t>사원 역량 강화</t>
    <phoneticPr fontId="17" type="noConversion"/>
  </si>
  <si>
    <t>현장관리자 역량 강화</t>
    <phoneticPr fontId="17" type="noConversion"/>
  </si>
  <si>
    <t>현장사원 역량강화</t>
    <phoneticPr fontId="17" type="noConversion"/>
  </si>
  <si>
    <t>팀장 리더십</t>
    <phoneticPr fontId="17" type="noConversion"/>
  </si>
  <si>
    <t>변화혁신 리더십</t>
    <phoneticPr fontId="17" type="noConversion"/>
  </si>
  <si>
    <t>갈등관리를 위한 소통과 공감 리더십</t>
    <phoneticPr fontId="17" type="noConversion"/>
  </si>
  <si>
    <t>관계관리 리더십</t>
    <phoneticPr fontId="17" type="noConversion"/>
  </si>
  <si>
    <t>삼위일체 리더십: 리더십, 팔로워십, 파트너십</t>
    <phoneticPr fontId="17" type="noConversion"/>
  </si>
  <si>
    <t>동기부여와 셀프 리더십</t>
    <phoneticPr fontId="17" type="noConversion"/>
  </si>
  <si>
    <t>성과관리 리더십</t>
    <phoneticPr fontId="17" type="noConversion"/>
  </si>
  <si>
    <t>소통 리더십</t>
    <phoneticPr fontId="17" type="noConversion"/>
  </si>
  <si>
    <t>협업 리더십</t>
    <phoneticPr fontId="17" type="noConversion"/>
  </si>
  <si>
    <t>창의적 문제해결</t>
    <phoneticPr fontId="17" type="noConversion"/>
  </si>
  <si>
    <t>커뮤니케이션 스킬</t>
    <phoneticPr fontId="17" type="noConversion"/>
  </si>
  <si>
    <t>대인관계 능력 향상</t>
    <phoneticPr fontId="17" type="noConversion"/>
  </si>
  <si>
    <t>소통하는 리더를 위한 코칭 스킬</t>
    <phoneticPr fontId="17" type="noConversion"/>
  </si>
  <si>
    <t>비즈니스 엑셀 활용 실무(기본)</t>
    <phoneticPr fontId="17" type="noConversion"/>
  </si>
  <si>
    <t>엑셀을 활용한 실무 데이터 분석</t>
    <phoneticPr fontId="17" type="noConversion"/>
  </si>
  <si>
    <t>업무에 바로 쓰는 파워피벗&amp;파워쿼리</t>
    <phoneticPr fontId="17" type="noConversion"/>
  </si>
  <si>
    <t>보고서를 위한 함수와 피벗테이블 마스터</t>
    <phoneticPr fontId="17" type="noConversion"/>
  </si>
  <si>
    <t>하루만에 끝내는 엑셀로 문서 만들기</t>
    <phoneticPr fontId="17" type="noConversion"/>
  </si>
  <si>
    <t>비즈니스 파워포인트 활용 실무</t>
    <phoneticPr fontId="17" type="noConversion"/>
  </si>
  <si>
    <t>하루 만에 끝내는 PPT 작성 실무</t>
    <phoneticPr fontId="17" type="noConversion"/>
  </si>
  <si>
    <t>업무가 100배 빨라지는 엑셀&amp;파워포인트 활용</t>
    <phoneticPr fontId="17" type="noConversion"/>
  </si>
  <si>
    <t>비즈니스 한글 활용 실무</t>
    <phoneticPr fontId="17" type="noConversion"/>
  </si>
  <si>
    <t>하루만에 끝내는 구글 스프레드시트 활용 실무</t>
    <phoneticPr fontId="17" type="noConversion"/>
  </si>
  <si>
    <t>기업 경영 쉽게 알기(미니 MBA)</t>
    <phoneticPr fontId="17" type="noConversion"/>
  </si>
  <si>
    <t>경영 기획 종합 실무</t>
    <phoneticPr fontId="17" type="noConversion"/>
  </si>
  <si>
    <t>사업 계획 및 예산 편성 실무</t>
    <phoneticPr fontId="17" type="noConversion"/>
  </si>
  <si>
    <t>성과 창출을 위한 핵심 KPI 개발</t>
    <phoneticPr fontId="17" type="noConversion"/>
  </si>
  <si>
    <t>기획에 활용하는 데이터 분석 실무</t>
    <phoneticPr fontId="17" type="noConversion"/>
  </si>
  <si>
    <t>예산 편성 및 관리 실무</t>
    <phoneticPr fontId="17" type="noConversion"/>
  </si>
  <si>
    <t>사업타당성 분석 실무</t>
    <phoneticPr fontId="17" type="noConversion"/>
  </si>
  <si>
    <t>인사 노무 관리 (근로기준법 종합 실무)</t>
    <phoneticPr fontId="17" type="noConversion"/>
  </si>
  <si>
    <t>2025년 개정 노동법과 핵심 근로기준법 해설</t>
    <phoneticPr fontId="17" type="noConversion"/>
  </si>
  <si>
    <t>조직 효율화를 위한 적정 임금 산정</t>
    <phoneticPr fontId="17" type="noConversion"/>
  </si>
  <si>
    <t>ChatGPT를 활용한 인사관리 실무</t>
    <phoneticPr fontId="17" type="noConversion"/>
  </si>
  <si>
    <t>인사담당자를 위한 인재채용 전략수립</t>
    <phoneticPr fontId="17" type="noConversion"/>
  </si>
  <si>
    <t>인사평가시스템 구축 실무</t>
    <phoneticPr fontId="17" type="noConversion"/>
  </si>
  <si>
    <t>변화를 리드하는 조직문화 프로그램 기획 실무</t>
    <phoneticPr fontId="17" type="noConversion"/>
  </si>
  <si>
    <t>총무 업무 종합</t>
    <phoneticPr fontId="17" type="noConversion"/>
  </si>
  <si>
    <t>총무 업무 실무</t>
    <phoneticPr fontId="17" type="noConversion"/>
  </si>
  <si>
    <t>자산관리 기본</t>
    <phoneticPr fontId="17" type="noConversion"/>
  </si>
  <si>
    <t>신임 교육담당자 양성</t>
    <phoneticPr fontId="17" type="noConversion"/>
  </si>
  <si>
    <t>교육체계 수립 및 교육기획 실무</t>
    <phoneticPr fontId="17" type="noConversion"/>
  </si>
  <si>
    <t>사내 강사 양성</t>
    <phoneticPr fontId="17" type="noConversion"/>
  </si>
  <si>
    <t>평생 현역을 위한 생애 경력 설계</t>
    <phoneticPr fontId="17" type="noConversion"/>
  </si>
  <si>
    <t>재무제표 한눈에 알기(전직원 기본)</t>
    <phoneticPr fontId="17" type="noConversion"/>
  </si>
  <si>
    <t>재무제표 분석 실무</t>
    <phoneticPr fontId="17" type="noConversion"/>
  </si>
  <si>
    <t>원가계산 및 관리회계 실무</t>
    <phoneticPr fontId="17" type="noConversion"/>
  </si>
  <si>
    <t>신사업타당성 분석 실무</t>
    <phoneticPr fontId="17" type="noConversion"/>
  </si>
  <si>
    <t>알기 쉬운 회계(기본)</t>
    <phoneticPr fontId="17" type="noConversion"/>
  </si>
  <si>
    <t>기초 회계 실무</t>
    <phoneticPr fontId="17" type="noConversion"/>
  </si>
  <si>
    <t>회계와 세무 실무</t>
    <phoneticPr fontId="17" type="noConversion"/>
  </si>
  <si>
    <t>부가가치세 실무</t>
    <phoneticPr fontId="17" type="noConversion"/>
  </si>
  <si>
    <t>사례로 보는 핵심증빙처리 실무</t>
    <phoneticPr fontId="17" type="noConversion"/>
  </si>
  <si>
    <t>기업 결산 실무 입문</t>
    <phoneticPr fontId="17" type="noConversion"/>
  </si>
  <si>
    <t>세무 실무 입문</t>
    <phoneticPr fontId="17" type="noConversion"/>
  </si>
  <si>
    <t>연말 정산 입문</t>
    <phoneticPr fontId="17" type="noConversion"/>
  </si>
  <si>
    <t>연말 정산 실무</t>
    <phoneticPr fontId="17" type="noConversion"/>
  </si>
  <si>
    <t>영업관리자 역량 강화</t>
    <phoneticPr fontId="17" type="noConversion"/>
  </si>
  <si>
    <t>영업사원 역량 강화</t>
    <phoneticPr fontId="17" type="noConversion"/>
  </si>
  <si>
    <t>이익을 높이는 영업이익분석 및 성과 관리 실무</t>
    <phoneticPr fontId="17" type="noConversion"/>
  </si>
  <si>
    <t>영업 기획 관리 실무</t>
    <phoneticPr fontId="17" type="noConversion"/>
  </si>
  <si>
    <t>영업 지원부서의 영업 관리 실무</t>
    <phoneticPr fontId="17" type="noConversion"/>
  </si>
  <si>
    <t>영업 목표수립 및 달성 전략</t>
    <phoneticPr fontId="17" type="noConversion"/>
  </si>
  <si>
    <t>전략적 영업 협상 A to Z</t>
    <phoneticPr fontId="17" type="noConversion"/>
  </si>
  <si>
    <t>솔루션 개발을 위한 영업 상담 스킬</t>
    <phoneticPr fontId="17" type="noConversion"/>
  </si>
  <si>
    <t>고객 컴플레인 대응 능력 향상</t>
    <phoneticPr fontId="17" type="noConversion"/>
  </si>
  <si>
    <t>신규 고객 개척 전략</t>
    <phoneticPr fontId="17" type="noConversion"/>
  </si>
  <si>
    <t>B2B 실전 영업 마스터</t>
    <phoneticPr fontId="17" type="noConversion"/>
  </si>
  <si>
    <t>세일즈 코칭 스킬</t>
    <phoneticPr fontId="17" type="noConversion"/>
  </si>
  <si>
    <t>세일즈 커뮤니케이션</t>
    <phoneticPr fontId="17" type="noConversion"/>
  </si>
  <si>
    <t>영업사원이 알아야 할 회계 및 손익관리 기법</t>
    <phoneticPr fontId="17" type="noConversion"/>
  </si>
  <si>
    <t>영업제안서 작성과 프레젠테이션</t>
    <phoneticPr fontId="17" type="noConversion"/>
  </si>
  <si>
    <t>마케팅 전략 수립과 역량 강화</t>
    <phoneticPr fontId="17" type="noConversion"/>
  </si>
  <si>
    <t>시장과 고객 분석을 통한 상품 기획</t>
    <phoneticPr fontId="17" type="noConversion"/>
  </si>
  <si>
    <t>마케팅을 위한 데이터 분석 및 수요 예측</t>
    <phoneticPr fontId="17" type="noConversion"/>
  </si>
  <si>
    <t>사례로 배우는 마케팅</t>
    <phoneticPr fontId="17" type="noConversion"/>
  </si>
  <si>
    <t>B2B 마케팅 전략</t>
    <phoneticPr fontId="17" type="noConversion"/>
  </si>
  <si>
    <t>소셜미디어 활용 디지털 마케팅 전략</t>
    <phoneticPr fontId="17" type="noConversion"/>
  </si>
  <si>
    <t>서비스 프로페셔널</t>
    <phoneticPr fontId="17" type="noConversion"/>
  </si>
  <si>
    <t>고객을 이기는 컴플레인 관리하기</t>
    <phoneticPr fontId="17" type="noConversion"/>
  </si>
  <si>
    <t>성과를 높이는 코칭 스킬</t>
    <phoneticPr fontId="17" type="noConversion"/>
  </si>
  <si>
    <t>수출입 쉽게 잘하는 무역의 모든 것</t>
    <phoneticPr fontId="17" type="noConversion"/>
  </si>
  <si>
    <t>FTA 원산지 관리 실무</t>
    <phoneticPr fontId="17" type="noConversion"/>
  </si>
  <si>
    <t>비즈니스 무역 영어 실무</t>
    <phoneticPr fontId="17" type="noConversion"/>
  </si>
  <si>
    <t>해외 영업 및 글로벌 비즈니스 실무</t>
    <phoneticPr fontId="17" type="noConversion"/>
  </si>
  <si>
    <t>ISO 9001(품질경영시스템) 인증심사원 [KAR/GPC 승인]</t>
    <phoneticPr fontId="17" type="noConversion"/>
  </si>
  <si>
    <t>ISO 9001(품질경영시스템) 인증심사원 자격확대 [KAR/GPC 승인]</t>
    <phoneticPr fontId="17" type="noConversion"/>
  </si>
  <si>
    <t>ISO 14001(환경경영시스템) 인증심사원 자격확대 [KAR/GPC 승인]</t>
    <phoneticPr fontId="17" type="noConversion"/>
  </si>
  <si>
    <t>ISO 45001(안전보건경영시스템) 인증심사원 [KAR/GPC 승인]</t>
    <phoneticPr fontId="17" type="noConversion"/>
  </si>
  <si>
    <t>ISO 45001(안전보건경영시스템) 인증심사원 자격확대 [KAR/GPC 승인]</t>
    <phoneticPr fontId="17" type="noConversion"/>
  </si>
  <si>
    <t>ISO 37001/37301(부패방지/규범준수경영시스템) 인증심사원 [GPC 승인]</t>
    <phoneticPr fontId="17" type="noConversion"/>
  </si>
  <si>
    <t>ISO 37001/37301(부패방지/규범준수경영시스템) 인증심사원 자격확대 [GPC 승인]</t>
    <phoneticPr fontId="17" type="noConversion"/>
  </si>
  <si>
    <t>ISO 50001(에너지경영시스템) 인증심사원 자격확대 [GPC 승인]</t>
    <phoneticPr fontId="17" type="noConversion"/>
  </si>
  <si>
    <t>ISO/IEC 27001/27701(정보보안/개인정보보호경영시스템) 인증심사원 [GPC 승인]</t>
    <phoneticPr fontId="17" type="noConversion"/>
  </si>
  <si>
    <t>ISO/IEC 42001(인공지능경영시스템) 인증심사원 [GPC 승인]</t>
    <phoneticPr fontId="17" type="noConversion"/>
  </si>
  <si>
    <t>ISO/IEC 42001(인공지능경영시스템) 인증심사원 자격확대 [GPC 승인]</t>
    <phoneticPr fontId="17" type="noConversion"/>
  </si>
  <si>
    <t>ISO 9001(품질경영시스템) AGC 심사경력인정 [GPC 승인]</t>
    <phoneticPr fontId="17" type="noConversion"/>
  </si>
  <si>
    <t>ISO 14001(환경경영시스템) AGC 심사경력인정 [GPC 승인]</t>
    <phoneticPr fontId="17" type="noConversion"/>
  </si>
  <si>
    <t>ISO 45001(안전보건경영시스템) AGC 심사경력인정 [GPC 승인]</t>
    <phoneticPr fontId="17" type="noConversion"/>
  </si>
  <si>
    <t>[등록민간자격] ISO 9001 내부심사원 자격인정</t>
    <phoneticPr fontId="17" type="noConversion"/>
  </si>
  <si>
    <t>[등록민간자격] ISO 14001 내부심사원 자격인정</t>
    <phoneticPr fontId="17" type="noConversion"/>
  </si>
  <si>
    <t>[등록민간자격] KOSHA/ISO 45001 내부심사원 자격인정</t>
    <phoneticPr fontId="17" type="noConversion"/>
  </si>
  <si>
    <t>[등록민간자격] IATF 16949 내부심사원 자격인정</t>
    <phoneticPr fontId="17" type="noConversion"/>
  </si>
  <si>
    <t>[등록민간자격] ISO 50001(에너지) 내부심사원 자격인정</t>
    <phoneticPr fontId="17" type="noConversion"/>
  </si>
  <si>
    <t>[등록민간자격] ISO 22301(업무연속성) 내부심사원 자격인정</t>
    <phoneticPr fontId="17" type="noConversion"/>
  </si>
  <si>
    <t>[등록민간자격] ISO 22000/FSSC/HACCP(식품안전) 내부심사원 자격인정</t>
    <phoneticPr fontId="17" type="noConversion"/>
  </si>
  <si>
    <t>[등록민간자격] ISO 37001/37301(부패방지/규범준수) 내부심사원 자격인정</t>
    <phoneticPr fontId="17" type="noConversion"/>
  </si>
  <si>
    <t>[등록민간자격] ISO/IEC 27001/27701(정보보안/개인정보보호) 내부심사원 자격인정</t>
    <phoneticPr fontId="17" type="noConversion"/>
  </si>
  <si>
    <t>[등록민간자격] ISO/IEC 42001(인공지능경영시스템) 내부심사원 자격인정</t>
    <phoneticPr fontId="17" type="noConversion"/>
  </si>
  <si>
    <t>[등록민간자격] DQMS(국방품질) 내부심사원 자격인정</t>
    <phoneticPr fontId="17" type="noConversion"/>
  </si>
  <si>
    <t>ISO 9001/14001 통합 내부심사원</t>
    <phoneticPr fontId="17" type="noConversion"/>
  </si>
  <si>
    <t>ISO 9001/14001/45001 통합 내부심사원</t>
    <phoneticPr fontId="17" type="noConversion"/>
  </si>
  <si>
    <t>ISO 14001/45001 통합 내부심사원</t>
    <phoneticPr fontId="17" type="noConversion"/>
  </si>
  <si>
    <t>IATF 16949/ISO 14001 통합 내부심사원</t>
    <phoneticPr fontId="17" type="noConversion"/>
  </si>
  <si>
    <t>ISO 9001 심사 대응 Skill UP</t>
    <phoneticPr fontId="17" type="noConversion"/>
  </si>
  <si>
    <t>ISO 45001 심사 대응 Skill UP</t>
    <phoneticPr fontId="17" type="noConversion"/>
  </si>
  <si>
    <t>ISO 9001 구축 및 운영 실무</t>
    <phoneticPr fontId="17" type="noConversion"/>
  </si>
  <si>
    <t>ISO 9001 검사 교정 실무</t>
    <phoneticPr fontId="17" type="noConversion"/>
  </si>
  <si>
    <t>ISO 14001 구축 및 운영 실무</t>
    <phoneticPr fontId="17" type="noConversion"/>
  </si>
  <si>
    <t>ISO 14001 환경영향평가 실무</t>
    <phoneticPr fontId="17" type="noConversion"/>
  </si>
  <si>
    <t>KOSHA/ISO 45001 구축 및 운영 실무</t>
    <phoneticPr fontId="17" type="noConversion"/>
  </si>
  <si>
    <t>ISO 9001/14001 통합 구축 및 운영 실무</t>
    <phoneticPr fontId="17" type="noConversion"/>
  </si>
  <si>
    <t>ISO 9001/14001/45001 통합 구축 및 운영 실무</t>
    <phoneticPr fontId="17" type="noConversion"/>
  </si>
  <si>
    <t>ISO 19443(원자력공급망품질경영시스템) 구축 및 운영 실무</t>
    <phoneticPr fontId="17" type="noConversion"/>
  </si>
  <si>
    <t>IATF 16949 요구사항의 이해</t>
    <phoneticPr fontId="17" type="noConversion"/>
  </si>
  <si>
    <t>IATF 16949 구축 및 운영 실무</t>
    <phoneticPr fontId="17" type="noConversion"/>
  </si>
  <si>
    <t>Zero Defect를 위한 IATF 16949 Core Tool</t>
    <phoneticPr fontId="17" type="noConversion"/>
  </si>
  <si>
    <t>IATF 16949 Core Tool New APQP&amp;CP 이해와 적용</t>
    <phoneticPr fontId="17" type="noConversion"/>
  </si>
  <si>
    <t>IATF 16949 Core Tool AIAG-VDA FMEA 운용 실무</t>
    <phoneticPr fontId="17" type="noConversion"/>
  </si>
  <si>
    <t xml:space="preserve">IATF 16949 Core Tool New CP(관리계획서) 작성 실무 </t>
    <phoneticPr fontId="17" type="noConversion"/>
  </si>
  <si>
    <t>IATF 16949 Core Tool MSA&amp;SPC 실무</t>
    <phoneticPr fontId="17" type="noConversion"/>
  </si>
  <si>
    <t>VDA 6.3:2023 적용 실무</t>
    <phoneticPr fontId="17" type="noConversion"/>
  </si>
  <si>
    <t>품질분임조 발표 대회 문집 작성 심화</t>
    <phoneticPr fontId="17" type="noConversion"/>
  </si>
  <si>
    <t>[등록민간자격] 품질분임조 지도사</t>
    <phoneticPr fontId="17" type="noConversion"/>
  </si>
  <si>
    <t xml:space="preserve">[등록민간자격] 식스시그마 블랙벨트(BB) </t>
    <phoneticPr fontId="17" type="noConversion"/>
  </si>
  <si>
    <t>[등록민간자격] 식스시그마 마스터 블랙벨트(MBB)</t>
    <phoneticPr fontId="17" type="noConversion"/>
  </si>
  <si>
    <t xml:space="preserve"> 18 수원</t>
    <phoneticPr fontId="17" type="noConversion"/>
  </si>
  <si>
    <t>1-2 수원</t>
    <phoneticPr fontId="17" type="noConversion"/>
  </si>
  <si>
    <t>3-5수원</t>
    <phoneticPr fontId="17" type="noConversion"/>
  </si>
  <si>
    <t>계층·</t>
    <phoneticPr fontId="17" type="noConversion"/>
  </si>
  <si>
    <t>재무·원가</t>
    <phoneticPr fontId="17" type="noConversion"/>
  </si>
  <si>
    <t>23-24 수원</t>
    <phoneticPr fontId="17" type="noConversion"/>
  </si>
  <si>
    <t xml:space="preserve">
18-19 수원</t>
    <phoneticPr fontId="17" type="noConversion"/>
  </si>
  <si>
    <t>3-5 수원</t>
    <phoneticPr fontId="17" type="noConversion"/>
  </si>
  <si>
    <t>19-20 수원</t>
    <phoneticPr fontId="17" type="noConversion"/>
  </si>
  <si>
    <t>생산혁신</t>
    <phoneticPr fontId="17" type="noConversion"/>
  </si>
  <si>
    <t>생산관리</t>
    <phoneticPr fontId="17" type="noConversion"/>
  </si>
  <si>
    <t xml:space="preserve">
13-14 인천
24-25 춘천
</t>
    <phoneticPr fontId="93" type="noConversion"/>
  </si>
  <si>
    <t>3-4 의정부
17-18 인천
22-23 수원</t>
    <phoneticPr fontId="93" type="noConversion"/>
  </si>
  <si>
    <t xml:space="preserve">
19-20 인천
28-29 수원</t>
    <phoneticPr fontId="17" type="noConversion"/>
  </si>
  <si>
    <t xml:space="preserve">
12-13 인천
</t>
    <phoneticPr fontId="93" type="noConversion"/>
  </si>
  <si>
    <t>3-4 수원
10-11 의정부</t>
    <phoneticPr fontId="93" type="noConversion"/>
  </si>
  <si>
    <t>1-2 춘천
4-5 수원
8-9 인천</t>
    <phoneticPr fontId="93" type="noConversion"/>
  </si>
  <si>
    <t>설비관리</t>
    <phoneticPr fontId="17" type="noConversion"/>
  </si>
  <si>
    <t>법정직무</t>
    <phoneticPr fontId="17" type="noConversion"/>
  </si>
  <si>
    <t xml:space="preserve">
13-14의정부
</t>
    <phoneticPr fontId="17" type="noConversion"/>
  </si>
  <si>
    <t>17-18 인천</t>
    <phoneticPr fontId="17" type="noConversion"/>
  </si>
  <si>
    <t>14-15 수원</t>
    <phoneticPr fontId="17" type="noConversion"/>
  </si>
  <si>
    <t>29-30 인천</t>
    <phoneticPr fontId="17" type="noConversion"/>
  </si>
  <si>
    <t>13-14 인천</t>
    <phoneticPr fontId="17" type="noConversion"/>
  </si>
  <si>
    <t>8-9 수원</t>
    <phoneticPr fontId="17" type="noConversion"/>
  </si>
  <si>
    <t xml:space="preserve">
21-22의정부
26-27 인천
</t>
    <phoneticPr fontId="17" type="noConversion"/>
  </si>
  <si>
    <r>
      <t xml:space="preserve">
14-15 춘천</t>
    </r>
    <r>
      <rPr>
        <sz val="10"/>
        <color rgb="FF0070C0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28-29 수원
30-31 인천</t>
    </r>
    <phoneticPr fontId="17" type="noConversion"/>
  </si>
  <si>
    <t xml:space="preserve">
5-6 의정부
10-11 인천
</t>
    <phoneticPr fontId="17" type="noConversion"/>
  </si>
  <si>
    <t xml:space="preserve">
20-21 수원
21-22 원주</t>
    <phoneticPr fontId="17" type="noConversion"/>
  </si>
  <si>
    <t>15-16 인천</t>
    <phoneticPr fontId="17" type="noConversion"/>
  </si>
  <si>
    <r>
      <t>8-9 수원</t>
    </r>
    <r>
      <rPr>
        <sz val="10"/>
        <color rgb="FF0070C0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22-23 인천</t>
    </r>
    <phoneticPr fontId="17" type="noConversion"/>
  </si>
  <si>
    <t>9-10 인천
16-17 수원</t>
    <phoneticPr fontId="17" type="noConversion"/>
  </si>
  <si>
    <r>
      <rPr>
        <sz val="10"/>
        <color rgb="FF0070C0"/>
        <rFont val="맑은 고딕"/>
        <family val="3"/>
        <charset val="129"/>
      </rPr>
      <t>6-23 춘천</t>
    </r>
    <r>
      <rPr>
        <sz val="10"/>
        <rFont val="맑은 고딕"/>
        <family val="3"/>
        <charset val="129"/>
      </rPr>
      <t xml:space="preserve">
7-24 인천</t>
    </r>
    <phoneticPr fontId="17" type="noConversion"/>
  </si>
  <si>
    <r>
      <t xml:space="preserve">3-20 수원
</t>
    </r>
    <r>
      <rPr>
        <sz val="10"/>
        <color rgb="FF0070C0"/>
        <rFont val="맑은 고딕"/>
        <family val="3"/>
        <charset val="129"/>
      </rPr>
      <t>17-12.4 인천</t>
    </r>
    <phoneticPr fontId="17" type="noConversion"/>
  </si>
  <si>
    <t xml:space="preserve">5-24 의정부 </t>
    <phoneticPr fontId="17" type="noConversion"/>
  </si>
  <si>
    <t xml:space="preserve">10-27 수원  </t>
    <phoneticPr fontId="17" type="noConversion"/>
  </si>
  <si>
    <t>`</t>
    <phoneticPr fontId="17" type="noConversion"/>
  </si>
  <si>
    <r>
      <t xml:space="preserve">3-4 인천
</t>
    </r>
    <r>
      <rPr>
        <sz val="10"/>
        <color rgb="FF0070C0"/>
        <rFont val="맑은 고딕"/>
        <family val="3"/>
        <charset val="129"/>
      </rPr>
      <t>24-25 춘천</t>
    </r>
    <phoneticPr fontId="17" type="noConversion"/>
  </si>
  <si>
    <r>
      <t>6-7 수원</t>
    </r>
    <r>
      <rPr>
        <sz val="10"/>
        <color rgb="FF0070C0"/>
        <rFont val="맑은 고딕"/>
        <family val="3"/>
        <charset val="129"/>
      </rPr>
      <t xml:space="preserve"> </t>
    </r>
    <phoneticPr fontId="17" type="noConversion"/>
  </si>
  <si>
    <t xml:space="preserve">
17-18의정부</t>
    <phoneticPr fontId="17" type="noConversion"/>
  </si>
  <si>
    <r>
      <t>7-8 인천</t>
    </r>
    <r>
      <rPr>
        <sz val="10"/>
        <color rgb="FF0070C0"/>
        <rFont val="맑은 고딕"/>
        <family val="3"/>
        <charset val="129"/>
      </rPr>
      <t xml:space="preserve"> </t>
    </r>
    <r>
      <rPr>
        <sz val="10"/>
        <rFont val="맑은 고딕"/>
        <family val="3"/>
        <charset val="129"/>
      </rPr>
      <t xml:space="preserve">
22-23의정부</t>
    </r>
    <phoneticPr fontId="17" type="noConversion"/>
  </si>
  <si>
    <r>
      <t xml:space="preserve">
</t>
    </r>
    <r>
      <rPr>
        <sz val="10"/>
        <color rgb="FF0070C0"/>
        <rFont val="맑은 고딕"/>
        <family val="3"/>
        <charset val="129"/>
      </rPr>
      <t>20-21 인천</t>
    </r>
    <r>
      <rPr>
        <sz val="10"/>
        <rFont val="맑은 고딕"/>
        <family val="3"/>
        <charset val="129"/>
      </rPr>
      <t xml:space="preserve">
25-26 수원
</t>
    </r>
    <phoneticPr fontId="17" type="noConversion"/>
  </si>
  <si>
    <t>1-2 의정부
3-4 인천 
23-24 수원</t>
    <phoneticPr fontId="17" type="noConversion"/>
  </si>
  <si>
    <r>
      <t xml:space="preserve">27-28 수원
</t>
    </r>
    <r>
      <rPr>
        <sz val="10"/>
        <color rgb="FF0070C0"/>
        <rFont val="맑은 고딕"/>
        <family val="3"/>
        <charset val="129"/>
      </rPr>
      <t>30-31 인천</t>
    </r>
    <phoneticPr fontId="17" type="noConversion"/>
  </si>
  <si>
    <t>12-13 춘천</t>
    <phoneticPr fontId="17" type="noConversion"/>
  </si>
  <si>
    <t>2-3 수원</t>
    <phoneticPr fontId="17" type="noConversion"/>
  </si>
  <si>
    <t>표준 및 인증</t>
    <phoneticPr fontId="17" type="noConversion"/>
  </si>
  <si>
    <t>2-3 대전</t>
    <phoneticPr fontId="17" type="noConversion"/>
  </si>
  <si>
    <t>ESG 자격</t>
    <phoneticPr fontId="17" type="noConversion"/>
  </si>
  <si>
    <t>탄소중립</t>
    <phoneticPr fontId="17" type="noConversion"/>
  </si>
  <si>
    <t>스마트
팩토리</t>
    <phoneticPr fontId="17" type="noConversion"/>
  </si>
  <si>
    <t>24 대전</t>
    <phoneticPr fontId="17" type="noConversion"/>
  </si>
  <si>
    <t>AI·빅데이터</t>
    <phoneticPr fontId="17" type="noConversion"/>
  </si>
  <si>
    <t>경영자(CEO)</t>
    <phoneticPr fontId="17" type="noConversion"/>
  </si>
  <si>
    <t>30-7/4 대전</t>
    <phoneticPr fontId="17" type="noConversion"/>
  </si>
  <si>
    <t>30-7/2 대전</t>
    <phoneticPr fontId="17" type="noConversion"/>
  </si>
  <si>
    <t>26-30 대전</t>
    <phoneticPr fontId="17" type="noConversion"/>
  </si>
  <si>
    <t>20-24 대전</t>
    <phoneticPr fontId="17" type="noConversion"/>
  </si>
  <si>
    <t>26-28 대전</t>
    <phoneticPr fontId="17" type="noConversion"/>
  </si>
  <si>
    <t>20-22 대전</t>
    <phoneticPr fontId="17" type="noConversion"/>
  </si>
  <si>
    <t>12-13 충북</t>
    <phoneticPr fontId="17" type="noConversion"/>
  </si>
  <si>
    <t>4-5 대전</t>
    <phoneticPr fontId="17" type="noConversion"/>
  </si>
  <si>
    <t>24-25 대전</t>
    <phoneticPr fontId="17" type="noConversion"/>
  </si>
  <si>
    <t xml:space="preserve">16-18 대전
</t>
    <phoneticPr fontId="17" type="noConversion"/>
  </si>
  <si>
    <t>31-4/2 대전</t>
    <phoneticPr fontId="17" type="noConversion"/>
  </si>
  <si>
    <t>9-11 대전</t>
    <phoneticPr fontId="17" type="noConversion"/>
  </si>
  <si>
    <t>9-10 대전</t>
    <phoneticPr fontId="17" type="noConversion"/>
  </si>
  <si>
    <t>R&amp;D</t>
    <phoneticPr fontId="17" type="noConversion"/>
  </si>
  <si>
    <t>품질관리(QC)</t>
    <phoneticPr fontId="17" type="noConversion"/>
  </si>
  <si>
    <t>8-9 청주</t>
    <phoneticPr fontId="17" type="noConversion"/>
  </si>
  <si>
    <t>1-4 청주</t>
    <phoneticPr fontId="17" type="noConversion"/>
  </si>
  <si>
    <t>신뢰성</t>
    <phoneticPr fontId="17" type="noConversion"/>
  </si>
  <si>
    <t>14-15 대전
16-17 청주</t>
    <phoneticPr fontId="93" type="noConversion"/>
  </si>
  <si>
    <t>14-15 청주</t>
    <phoneticPr fontId="93" type="noConversion"/>
  </si>
  <si>
    <t>7-8 청주
21-22 대전</t>
    <phoneticPr fontId="93" type="noConversion"/>
  </si>
  <si>
    <t>4-5 청주</t>
    <phoneticPr fontId="93" type="noConversion"/>
  </si>
  <si>
    <t>6-7 대전
10-11 청주</t>
    <phoneticPr fontId="93" type="noConversion"/>
  </si>
  <si>
    <t>설비보전</t>
    <phoneticPr fontId="17" type="noConversion"/>
  </si>
  <si>
    <t>안전일반</t>
    <phoneticPr fontId="17" type="noConversion"/>
  </si>
  <si>
    <t>6-7 아산</t>
    <phoneticPr fontId="17" type="noConversion"/>
  </si>
  <si>
    <t>19-20 청주
25-26 대전</t>
    <phoneticPr fontId="17" type="noConversion"/>
  </si>
  <si>
    <r>
      <rPr>
        <sz val="10"/>
        <color rgb="FF0070C0"/>
        <rFont val="맑은 고딕"/>
        <family val="3"/>
        <charset val="129"/>
      </rPr>
      <t>17-18 대전</t>
    </r>
    <r>
      <rPr>
        <sz val="10"/>
        <rFont val="맑은 고딕"/>
        <family val="3"/>
        <charset val="129"/>
      </rPr>
      <t xml:space="preserve">
27-28 청주</t>
    </r>
    <phoneticPr fontId="17" type="noConversion"/>
  </si>
  <si>
    <t>23-24 청주
26-27 대전</t>
    <phoneticPr fontId="17" type="noConversion"/>
  </si>
  <si>
    <t>19-20 청주
28-29 아산</t>
    <phoneticPr fontId="17" type="noConversion"/>
  </si>
  <si>
    <t xml:space="preserve">5-24 대전
24-3.14청주  </t>
    <phoneticPr fontId="17" type="noConversion"/>
  </si>
  <si>
    <t>21-6.10 청주</t>
    <phoneticPr fontId="17" type="noConversion"/>
  </si>
  <si>
    <t>28-8.14 대전</t>
    <phoneticPr fontId="17" type="noConversion"/>
  </si>
  <si>
    <t>20-11.6 청주</t>
    <phoneticPr fontId="17" type="noConversion"/>
  </si>
  <si>
    <t xml:space="preserve">24-25 대전 </t>
    <phoneticPr fontId="17" type="noConversion"/>
  </si>
  <si>
    <t>3-4 아산
21-22 청주</t>
    <phoneticPr fontId="17" type="noConversion"/>
  </si>
  <si>
    <t>4-5 아산</t>
    <phoneticPr fontId="17" type="noConversion"/>
  </si>
  <si>
    <t>29 대전(L)</t>
    <phoneticPr fontId="17" type="noConversion"/>
  </si>
  <si>
    <t>26 청주(B)</t>
    <phoneticPr fontId="17" type="noConversion"/>
  </si>
  <si>
    <t>12 광주</t>
    <phoneticPr fontId="17" type="noConversion"/>
  </si>
  <si>
    <t>계층</t>
    <phoneticPr fontId="17" type="noConversion"/>
  </si>
  <si>
    <t>인증심사원</t>
    <phoneticPr fontId="17" type="noConversion"/>
  </si>
  <si>
    <t>30-7/2 광주</t>
    <phoneticPr fontId="17" type="noConversion"/>
  </si>
  <si>
    <t>14-15 광주</t>
    <phoneticPr fontId="17" type="noConversion"/>
  </si>
  <si>
    <t>22-24 광주</t>
    <phoneticPr fontId="17" type="noConversion"/>
  </si>
  <si>
    <t>3-5 광주</t>
    <phoneticPr fontId="17" type="noConversion"/>
  </si>
  <si>
    <t>품질보증(QA)</t>
    <phoneticPr fontId="17" type="noConversion"/>
  </si>
  <si>
    <t>26-27 광주</t>
    <phoneticPr fontId="17" type="noConversion"/>
  </si>
  <si>
    <t>제안
·
분임조</t>
    <phoneticPr fontId="17" type="noConversion"/>
  </si>
  <si>
    <t>6-7 광주</t>
    <phoneticPr fontId="17" type="noConversion"/>
  </si>
  <si>
    <t xml:space="preserve">품질진흥   </t>
    <phoneticPr fontId="17" type="noConversion"/>
  </si>
  <si>
    <t>13-14 전주</t>
    <phoneticPr fontId="93" type="noConversion"/>
  </si>
  <si>
    <t>24-25 광주</t>
    <phoneticPr fontId="93" type="noConversion"/>
  </si>
  <si>
    <t>21-22 광주
24-25 전주</t>
    <phoneticPr fontId="93" type="noConversion"/>
  </si>
  <si>
    <t>17-18 전주</t>
    <phoneticPr fontId="93" type="noConversion"/>
  </si>
  <si>
    <t>25-26 광주</t>
    <phoneticPr fontId="93" type="noConversion"/>
  </si>
  <si>
    <t>20-21 광주</t>
    <phoneticPr fontId="93" type="noConversion"/>
  </si>
  <si>
    <t>17-18 광주</t>
    <phoneticPr fontId="17" type="noConversion"/>
  </si>
  <si>
    <t>17-18 전주</t>
    <phoneticPr fontId="17" type="noConversion"/>
  </si>
  <si>
    <t>26-27 전주</t>
    <phoneticPr fontId="17" type="noConversion"/>
  </si>
  <si>
    <r>
      <t>17-18 광주</t>
    </r>
    <r>
      <rPr>
        <sz val="10"/>
        <color rgb="FF0070C0"/>
        <rFont val="맑은 고딕"/>
        <family val="3"/>
        <charset val="129"/>
      </rPr>
      <t xml:space="preserve"> </t>
    </r>
    <phoneticPr fontId="17" type="noConversion"/>
  </si>
  <si>
    <t xml:space="preserve">22-23 광주 </t>
    <phoneticPr fontId="17" type="noConversion"/>
  </si>
  <si>
    <t>8-9 광주</t>
    <phoneticPr fontId="17" type="noConversion"/>
  </si>
  <si>
    <r>
      <rPr>
        <sz val="10"/>
        <color rgb="FF0070C0"/>
        <rFont val="맑은 고딕"/>
        <family val="3"/>
        <charset val="129"/>
      </rPr>
      <t>18-19 전주</t>
    </r>
    <r>
      <rPr>
        <sz val="10"/>
        <rFont val="맑은 고딕"/>
        <family val="3"/>
        <charset val="129"/>
      </rPr>
      <t xml:space="preserve"> </t>
    </r>
    <phoneticPr fontId="17" type="noConversion"/>
  </si>
  <si>
    <t xml:space="preserve">24-4.10 광주 </t>
    <phoneticPr fontId="17" type="noConversion"/>
  </si>
  <si>
    <t xml:space="preserve">17-3.07 전주  </t>
    <phoneticPr fontId="17" type="noConversion"/>
  </si>
  <si>
    <t>18- 9.4광주</t>
    <phoneticPr fontId="17" type="noConversion"/>
  </si>
  <si>
    <t xml:space="preserve">
12-13 광주
</t>
    <phoneticPr fontId="17" type="noConversion"/>
  </si>
  <si>
    <r>
      <t>11-12 광주</t>
    </r>
    <r>
      <rPr>
        <sz val="10"/>
        <color rgb="FF0070C0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28-29 전주</t>
    </r>
    <phoneticPr fontId="17" type="noConversion"/>
  </si>
  <si>
    <t>6-7 전주
9-10 광주</t>
    <phoneticPr fontId="17" type="noConversion"/>
  </si>
  <si>
    <t>30-7/4 광주</t>
    <phoneticPr fontId="17" type="noConversion"/>
  </si>
  <si>
    <t>ESG 경영실무</t>
    <phoneticPr fontId="17" type="noConversion"/>
  </si>
  <si>
    <t>24 부산</t>
    <phoneticPr fontId="17" type="noConversion"/>
  </si>
  <si>
    <t>5 대구</t>
    <phoneticPr fontId="17" type="noConversion"/>
  </si>
  <si>
    <t xml:space="preserve">9 부산        </t>
    <phoneticPr fontId="17" type="noConversion"/>
  </si>
  <si>
    <t xml:space="preserve"> 31 대구</t>
    <phoneticPr fontId="17" type="noConversion"/>
  </si>
  <si>
    <t>30-7.1 대구</t>
    <phoneticPr fontId="17" type="noConversion"/>
  </si>
  <si>
    <t xml:space="preserve">
8-9 부산
</t>
    <phoneticPr fontId="17" type="noConversion"/>
  </si>
  <si>
    <t>17-19부산</t>
    <phoneticPr fontId="17" type="noConversion"/>
  </si>
  <si>
    <t>31-4.1 대구</t>
    <phoneticPr fontId="17" type="noConversion"/>
  </si>
  <si>
    <t>3-4부산</t>
    <phoneticPr fontId="17" type="noConversion"/>
  </si>
  <si>
    <t>30-31 대구</t>
    <phoneticPr fontId="17" type="noConversion"/>
  </si>
  <si>
    <t>8-9 대구</t>
    <phoneticPr fontId="17" type="noConversion"/>
  </si>
  <si>
    <t>과정코드</t>
    <phoneticPr fontId="93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</si>
  <si>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</si>
  <si>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</si>
  <si>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</si>
  <si>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</si>
  <si>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</si>
  <si>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</si>
  <si>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</si>
  <si>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</si>
  <si>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</si>
  <si>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</si>
  <si>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</si>
  <si>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</si>
  <si>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</si>
  <si>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</si>
  <si>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</si>
  <si>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</si>
  <si>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</si>
  <si>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</si>
  <si>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</si>
  <si>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</si>
  <si>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</si>
  <si>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</si>
  <si>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</si>
  <si>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</si>
  <si>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</si>
  <si>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</si>
  <si>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</si>
  <si>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</si>
  <si>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</si>
  <si>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</si>
  <si>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</si>
  <si>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</si>
  <si>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</si>
  <si>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</si>
  <si>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</si>
  <si>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</si>
  <si>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</si>
  <si>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</si>
  <si>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</si>
  <si>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</si>
  <si>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</si>
  <si>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</si>
  <si>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</si>
  <si>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</si>
  <si>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</si>
  <si>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</si>
  <si>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</si>
  <si>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</si>
  <si>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</si>
  <si>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</si>
  <si>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</si>
  <si>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</si>
  <si>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</si>
  <si>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</si>
  <si>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</si>
  <si>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</si>
  <si>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</si>
  <si>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</si>
  <si>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</si>
  <si>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</si>
  <si>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</si>
  <si>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</si>
  <si>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</si>
  <si>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</si>
  <si>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</si>
  <si>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</si>
  <si>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</si>
  <si>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</si>
  <si>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</si>
  <si>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</si>
  <si>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</si>
  <si>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</si>
  <si>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</si>
  <si>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</si>
  <si>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</si>
  <si>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</si>
  <si>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</si>
  <si>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</si>
  <si>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</si>
  <si>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</si>
  <si>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</si>
  <si>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</si>
  <si>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</si>
  <si>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</si>
  <si>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</si>
  <si>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</si>
  <si>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</si>
  <si>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</si>
  <si>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</si>
  <si>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</si>
  <si>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</si>
  <si>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</si>
  <si>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</si>
  <si>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</si>
  <si>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</si>
  <si>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</si>
  <si>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</si>
  <si>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</si>
  <si>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</si>
  <si>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</si>
  <si>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</si>
  <si>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</si>
  <si>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</si>
  <si>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</si>
  <si>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</si>
  <si>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</si>
  <si>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</si>
  <si>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</si>
  <si>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</si>
  <si>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</si>
  <si>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</si>
  <si>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</si>
  <si>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</si>
  <si>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</si>
  <si>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</si>
  <si>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</si>
  <si>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</si>
  <si>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</si>
  <si>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</si>
  <si>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</si>
  <si>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</si>
  <si>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</si>
  <si>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</si>
  <si>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</si>
  <si>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</si>
  <si>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</si>
  <si>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</si>
  <si>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</si>
  <si>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</si>
  <si>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</si>
  <si>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</si>
  <si>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</si>
  <si>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</si>
  <si>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</si>
  <si>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</si>
  <si>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</si>
  <si>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</si>
  <si>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</si>
  <si>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</si>
  <si>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</si>
  <si>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</si>
  <si>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</si>
  <si>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</si>
  <si>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</si>
  <si>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</si>
  <si>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</si>
  <si>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</si>
  <si>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</si>
  <si>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</si>
  <si>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</si>
  <si>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</si>
  <si>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</si>
  <si>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</si>
  <si>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</si>
  <si>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</si>
  <si>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</si>
  <si>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</si>
  <si>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</si>
  <si>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</si>
  <si>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</si>
  <si>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</si>
  <si>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</si>
  <si>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</si>
  <si>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</si>
  <si>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</si>
  <si>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</si>
  <si>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</si>
  <si>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</si>
  <si>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</si>
  <si>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</si>
  <si>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</si>
  <si>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</si>
  <si>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</si>
  <si>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</si>
  <si>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</si>
  <si>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</si>
  <si>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</si>
  <si>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</si>
  <si>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</si>
  <si>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</si>
  <si>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</si>
  <si>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</si>
  <si>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</si>
  <si>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</si>
  <si>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</si>
  <si>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</si>
  <si>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</si>
  <si>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</si>
  <si>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</si>
  <si>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</si>
  <si>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</si>
  <si>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</si>
  <si>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</si>
  <si>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</si>
  <si>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</si>
  <si>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</si>
  <si>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</si>
  <si>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</si>
  <si>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</si>
  <si>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</si>
  <si>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</si>
  <si>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</si>
  <si>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</si>
  <si>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</si>
  <si>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</si>
  <si>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</si>
  <si>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</si>
  <si>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</si>
  <si>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</si>
  <si>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</si>
  <si>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</si>
  <si>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</si>
  <si>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</si>
  <si>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</si>
  <si>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</si>
  <si>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</si>
  <si>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</si>
  <si>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</si>
  <si>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</si>
  <si>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</si>
  <si>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</si>
  <si>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</si>
  <si>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</si>
  <si>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</si>
  <si>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</si>
  <si>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</si>
  <si>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</si>
  <si>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</si>
  <si>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</si>
  <si>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</si>
  <si>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</si>
  <si>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</si>
  <si>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</si>
  <si>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</si>
  <si>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</si>
  <si>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</si>
  <si>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</si>
  <si>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</si>
  <si>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</si>
  <si>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</si>
  <si>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</si>
  <si>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</si>
  <si>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</si>
  <si>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</si>
  <si>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</si>
  <si>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</si>
  <si>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</si>
  <si>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</si>
  <si>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</si>
  <si>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</si>
  <si>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</si>
  <si>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</si>
  <si>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</si>
  <si>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</si>
  <si>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</si>
  <si>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</si>
  <si>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</si>
  <si>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</si>
  <si>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</si>
  <si>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</si>
  <si>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</si>
  <si>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</si>
  <si>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</si>
  <si>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</si>
  <si>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</si>
  <si>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</si>
  <si>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</si>
  <si>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</si>
  <si>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</si>
  <si>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</si>
  <si>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</si>
  <si>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</si>
  <si>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</si>
  <si>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</si>
  <si>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</si>
  <si>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</si>
  <si>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</si>
  <si>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</si>
  <si>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</si>
  <si>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</si>
  <si>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</si>
  <si>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</si>
  <si>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</si>
  <si>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</si>
  <si>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</si>
  <si>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</si>
  <si>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</si>
  <si>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</si>
  <si>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</si>
  <si>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</si>
  <si>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</si>
  <si>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</si>
  <si>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</si>
  <si>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</si>
  <si>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</si>
  <si>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</si>
  <si>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</si>
  <si>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</si>
  <si>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</si>
  <si>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</si>
  <si>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</si>
  <si>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</si>
  <si>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</si>
  <si>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</si>
  <si>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</si>
  <si>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</si>
  <si>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</si>
  <si>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</si>
  <si>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</si>
  <si>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</si>
  <si>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</si>
  <si>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</si>
  <si>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</si>
  <si>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</si>
  <si>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</si>
  <si>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</si>
  <si>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</si>
  <si>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</si>
  <si>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</si>
  <si>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</si>
  <si>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</si>
  <si>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</si>
  <si>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</si>
  <si>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</si>
  <si>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</si>
  <si>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</si>
  <si>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</si>
  <si>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</si>
  <si>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</si>
  <si>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</si>
  <si>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</si>
  <si>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</si>
  <si>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</si>
  <si>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</si>
  <si>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</si>
  <si>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</si>
  <si>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</si>
  <si>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</si>
  <si>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</si>
  <si>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</si>
  <si>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</si>
  <si>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</si>
  <si>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</si>
  <si>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</si>
  <si>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</si>
  <si>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</si>
  <si>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</si>
  <si>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</si>
  <si>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</si>
  <si>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</si>
  <si>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</si>
  <si>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</si>
  <si>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</si>
  <si>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</si>
  <si>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</si>
  <si>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</si>
  <si>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</si>
  <si>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</si>
  <si>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</si>
  <si>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</si>
  <si>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</si>
  <si>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</si>
  <si>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</si>
  <si>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</si>
  <si>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</si>
  <si>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</si>
  <si>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</si>
  <si>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</si>
  <si>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</si>
  <si>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</si>
  <si>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</si>
  <si>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</si>
  <si>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</si>
  <si>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</si>
  <si>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</si>
  <si>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</si>
  <si>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</si>
  <si>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</si>
  <si>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</si>
  <si>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</si>
  <si>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</si>
  <si>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</si>
  <si>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</si>
  <si>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</si>
  <si>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</si>
  <si>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</si>
  <si>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</si>
  <si>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</si>
  <si>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</si>
  <si>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</si>
  <si>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</si>
  <si>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</si>
  <si>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</si>
  <si>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</si>
  <si>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</si>
  <si>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</si>
  <si>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</si>
  <si>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</si>
  <si>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</si>
  <si>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</si>
  <si>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</si>
  <si>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</si>
  <si>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</si>
  <si>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</si>
  <si>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</si>
  <si>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</si>
  <si>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</si>
  <si>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</si>
  <si>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</si>
  <si>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</si>
  <si>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</si>
  <si>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</si>
  <si>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</si>
  <si>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</si>
  <si>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</si>
  <si>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</si>
  <si>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</si>
  <si>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</si>
  <si>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</si>
  <si>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</si>
  <si>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</si>
  <si>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</si>
  <si>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</si>
  <si>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</si>
  <si>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</si>
  <si>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</si>
  <si>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</si>
  <si>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</si>
  <si>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</si>
  <si>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</si>
  <si>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</si>
  <si>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</si>
  <si>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</si>
  <si>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</si>
  <si>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</si>
  <si>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</si>
  <si>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</si>
  <si>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</si>
  <si>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</si>
  <si>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</si>
  <si>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</si>
  <si>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</si>
  <si>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</si>
  <si>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</si>
  <si>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</si>
  <si>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</si>
  <si>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</si>
  <si>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</si>
  <si>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</si>
  <si>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</si>
  <si>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</si>
  <si>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</si>
  <si>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</si>
  <si>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</si>
  <si>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</si>
  <si>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</si>
  <si>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</si>
  <si>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</si>
  <si>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</si>
  <si>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</si>
  <si>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</si>
  <si>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</si>
  <si>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</si>
  <si>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</si>
  <si>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</si>
  <si>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</si>
  <si>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31-4.1 부산</t>
    <phoneticPr fontId="17" type="noConversion"/>
  </si>
  <si>
    <t>12 부산</t>
    <phoneticPr fontId="17" type="noConversion"/>
  </si>
  <si>
    <t>1 부산</t>
    <phoneticPr fontId="17" type="noConversion"/>
  </si>
  <si>
    <t>회계
·
세무</t>
    <phoneticPr fontId="17" type="noConversion"/>
  </si>
  <si>
    <t>영업
·
매출채권</t>
    <phoneticPr fontId="17" type="noConversion"/>
  </si>
  <si>
    <t>24-28 부산</t>
    <phoneticPr fontId="17" type="noConversion"/>
  </si>
  <si>
    <t>8-10 부산</t>
    <phoneticPr fontId="17" type="noConversion"/>
  </si>
  <si>
    <t>1-5 대구</t>
    <phoneticPr fontId="17" type="noConversion"/>
  </si>
  <si>
    <t>10-14 부산</t>
    <phoneticPr fontId="17" type="noConversion"/>
  </si>
  <si>
    <t>24-26 부산</t>
    <phoneticPr fontId="17" type="noConversion"/>
  </si>
  <si>
    <t>13-14 부산</t>
    <phoneticPr fontId="17" type="noConversion"/>
  </si>
  <si>
    <t>14-15  대구</t>
    <phoneticPr fontId="17" type="noConversion"/>
  </si>
  <si>
    <t>13-14 대구</t>
    <phoneticPr fontId="17" type="noConversion"/>
  </si>
  <si>
    <t>1-2 부산</t>
    <phoneticPr fontId="17" type="noConversion"/>
  </si>
  <si>
    <t>5-7 부산</t>
    <phoneticPr fontId="17" type="noConversion"/>
  </si>
  <si>
    <t>26-28 대구</t>
    <phoneticPr fontId="17" type="noConversion"/>
  </si>
  <si>
    <t>9-11 부산</t>
    <phoneticPr fontId="17" type="noConversion"/>
  </si>
  <si>
    <t>2-4 대구</t>
    <phoneticPr fontId="17" type="noConversion"/>
  </si>
  <si>
    <t>19-21 부산</t>
    <phoneticPr fontId="17" type="noConversion"/>
  </si>
  <si>
    <t>12-14 대구</t>
    <phoneticPr fontId="17" type="noConversion"/>
  </si>
  <si>
    <t>10-11 대구</t>
    <phoneticPr fontId="17" type="noConversion"/>
  </si>
  <si>
    <t>15-16 부산</t>
    <phoneticPr fontId="17" type="noConversion"/>
  </si>
  <si>
    <t>29-30 부산</t>
    <phoneticPr fontId="17" type="noConversion"/>
  </si>
  <si>
    <t>R&amp;D</t>
    <phoneticPr fontId="17" type="noConversion"/>
  </si>
  <si>
    <t>3-4 대구
17-18 부산</t>
    <phoneticPr fontId="17" type="noConversion"/>
  </si>
  <si>
    <t>27-28 울산</t>
    <phoneticPr fontId="17" type="noConversion"/>
  </si>
  <si>
    <t>8-9 대구
14-15 부산</t>
    <phoneticPr fontId="17" type="noConversion"/>
  </si>
  <si>
    <t>22-25 울산</t>
    <phoneticPr fontId="17" type="noConversion"/>
  </si>
  <si>
    <t>품질관리(QC)</t>
    <phoneticPr fontId="17" type="noConversion"/>
  </si>
  <si>
    <t>신뢰성</t>
    <phoneticPr fontId="17" type="noConversion"/>
  </si>
  <si>
    <t>10-11 대구
17-18 창원</t>
    <phoneticPr fontId="93" type="noConversion"/>
  </si>
  <si>
    <t>8-9 울산
22-23 대구</t>
    <phoneticPr fontId="17" type="noConversion"/>
  </si>
  <si>
    <t>13-14 대구
25-26 부산</t>
    <phoneticPr fontId="93" type="noConversion"/>
  </si>
  <si>
    <t>21-22 창원
27-28 대구</t>
    <phoneticPr fontId="93" type="noConversion"/>
  </si>
  <si>
    <t>설비보전</t>
    <phoneticPr fontId="17" type="noConversion"/>
  </si>
  <si>
    <t>2 대구</t>
    <phoneticPr fontId="93" type="noConversion"/>
  </si>
  <si>
    <t>7-11 부산</t>
    <phoneticPr fontId="93" type="noConversion"/>
  </si>
  <si>
    <t>4-8 대구</t>
    <phoneticPr fontId="93" type="noConversion"/>
  </si>
  <si>
    <t>안전일반</t>
    <phoneticPr fontId="17" type="noConversion"/>
  </si>
  <si>
    <r>
      <t xml:space="preserve">21-22 부산
</t>
    </r>
    <r>
      <rPr>
        <sz val="10"/>
        <color rgb="FF0070C0"/>
        <rFont val="맑은 고딕"/>
        <family val="3"/>
        <charset val="129"/>
      </rPr>
      <t>25-26 울산</t>
    </r>
    <phoneticPr fontId="17" type="noConversion"/>
  </si>
  <si>
    <t>11-12 창원
22-23 대구</t>
    <phoneticPr fontId="17" type="noConversion"/>
  </si>
  <si>
    <r>
      <t xml:space="preserve">3-4 대구
</t>
    </r>
    <r>
      <rPr>
        <sz val="10"/>
        <color rgb="FF0070C0"/>
        <rFont val="맑은 고딕"/>
        <family val="3"/>
        <charset val="129"/>
      </rPr>
      <t>17-18 창원</t>
    </r>
    <phoneticPr fontId="17" type="noConversion"/>
  </si>
  <si>
    <t>1-2 대구
3-4 부산</t>
    <phoneticPr fontId="17" type="noConversion"/>
  </si>
  <si>
    <r>
      <rPr>
        <sz val="10"/>
        <color rgb="FF0070C0"/>
        <rFont val="맑은 고딕"/>
        <family val="3"/>
        <charset val="129"/>
      </rPr>
      <t>4-5 대구</t>
    </r>
    <r>
      <rPr>
        <sz val="10"/>
        <rFont val="맑은 고딕"/>
        <family val="3"/>
        <charset val="129"/>
      </rPr>
      <t xml:space="preserve">
19-20 부산</t>
    </r>
    <phoneticPr fontId="17" type="noConversion"/>
  </si>
  <si>
    <r>
      <rPr>
        <sz val="10"/>
        <color rgb="FF0070C0"/>
        <rFont val="맑은 고딕"/>
        <family val="3"/>
        <charset val="129"/>
      </rPr>
      <t>3-4 대구</t>
    </r>
    <r>
      <rPr>
        <sz val="10"/>
        <rFont val="맑은 고딕"/>
        <family val="3"/>
        <charset val="129"/>
      </rPr>
      <t xml:space="preserve">
22-23 창원</t>
    </r>
    <phoneticPr fontId="17" type="noConversion"/>
  </si>
  <si>
    <r>
      <t xml:space="preserve">6-23 부산
</t>
    </r>
    <r>
      <rPr>
        <sz val="10"/>
        <color rgb="FF0070C0"/>
        <rFont val="맑은 고딕"/>
        <family val="3"/>
        <charset val="129"/>
      </rPr>
      <t>7-24 대구</t>
    </r>
    <phoneticPr fontId="17" type="noConversion"/>
  </si>
  <si>
    <t xml:space="preserve"> 17-4.3 창원</t>
    <phoneticPr fontId="17" type="noConversion"/>
  </si>
  <si>
    <t>7-24 대구</t>
    <phoneticPr fontId="17" type="noConversion"/>
  </si>
  <si>
    <t>12-29울산</t>
    <phoneticPr fontId="17" type="noConversion"/>
  </si>
  <si>
    <t>21-8.7 부산</t>
    <phoneticPr fontId="17" type="noConversion"/>
  </si>
  <si>
    <t xml:space="preserve">4-22 대구 </t>
    <phoneticPr fontId="17" type="noConversion"/>
  </si>
  <si>
    <t>10-27 대구</t>
    <phoneticPr fontId="17" type="noConversion"/>
  </si>
  <si>
    <t>6-7 대구
13-14 울산
20-21 창원</t>
    <phoneticPr fontId="17" type="noConversion"/>
  </si>
  <si>
    <r>
      <t>10-11 부산
13-14 대구</t>
    </r>
    <r>
      <rPr>
        <sz val="10"/>
        <color rgb="FF0070C0"/>
        <rFont val="맑은 고딕"/>
        <family val="3"/>
        <charset val="129"/>
      </rPr>
      <t xml:space="preserve"> </t>
    </r>
    <phoneticPr fontId="17" type="noConversion"/>
  </si>
  <si>
    <r>
      <t xml:space="preserve">7-8 부산
</t>
    </r>
    <r>
      <rPr>
        <sz val="10"/>
        <color rgb="FF0070C0"/>
        <rFont val="맑은 고딕"/>
        <family val="3"/>
        <charset val="129"/>
      </rPr>
      <t>10-11 대구</t>
    </r>
    <phoneticPr fontId="17" type="noConversion"/>
  </si>
  <si>
    <t>9-10 부산 
19-20 대구</t>
    <phoneticPr fontId="17" type="noConversion"/>
  </si>
  <si>
    <t xml:space="preserve">11-12 부산 </t>
    <phoneticPr fontId="17" type="noConversion"/>
  </si>
  <si>
    <t>16-17 부산
20-21 대구
22-23 울산</t>
    <phoneticPr fontId="17" type="noConversion"/>
  </si>
  <si>
    <t>28 부산(F)</t>
    <phoneticPr fontId="17" type="noConversion"/>
  </si>
  <si>
    <r>
      <rPr>
        <sz val="10"/>
        <color rgb="FF0070C0"/>
        <rFont val="맑은 고딕"/>
        <family val="3"/>
        <charset val="129"/>
      </rPr>
      <t>13-14 대구</t>
    </r>
    <r>
      <rPr>
        <sz val="10"/>
        <rFont val="맑은 고딕"/>
        <family val="3"/>
        <charset val="129"/>
      </rPr>
      <t xml:space="preserve">
</t>
    </r>
    <r>
      <rPr>
        <sz val="10"/>
        <color rgb="FF0070C0"/>
        <rFont val="맑은 고딕"/>
        <family val="3"/>
        <charset val="129"/>
      </rPr>
      <t>20-21 창원</t>
    </r>
    <phoneticPr fontId="17" type="noConversion"/>
  </si>
  <si>
    <t>24-25 부산
27-28 대구</t>
    <phoneticPr fontId="17" type="noConversion"/>
  </si>
  <si>
    <t>18-19 울산
24-25 대구</t>
    <phoneticPr fontId="17" type="noConversion"/>
  </si>
  <si>
    <t>14-15 창원
28-29 대구</t>
    <phoneticPr fontId="17" type="noConversion"/>
  </si>
  <si>
    <t>4-5 대구
15-16 부산</t>
    <phoneticPr fontId="17" type="noConversion"/>
  </si>
  <si>
    <t>10-14,17-19 부산</t>
    <phoneticPr fontId="17" type="noConversion"/>
  </si>
  <si>
    <t>13-14 울산</t>
    <phoneticPr fontId="93" type="noConversion"/>
  </si>
  <si>
    <t>21-22 대전</t>
    <phoneticPr fontId="17" type="noConversion"/>
  </si>
  <si>
    <t>15-16 청주</t>
    <phoneticPr fontId="17" type="noConversion"/>
  </si>
  <si>
    <t>1-18전주</t>
    <phoneticPr fontId="17" type="noConversion"/>
  </si>
  <si>
    <t>23-24 광주</t>
    <phoneticPr fontId="17" type="noConversion"/>
  </si>
  <si>
    <t>16-17 전주</t>
    <phoneticPr fontId="17" type="noConversion"/>
  </si>
  <si>
    <t xml:space="preserve">
19-20 인천
</t>
    <phoneticPr fontId="17" type="noConversion"/>
  </si>
  <si>
    <t xml:space="preserve">
13-14 수원 
26-27 인천</t>
    <phoneticPr fontId="17" type="noConversion"/>
  </si>
  <si>
    <t>16-17의정부</t>
    <phoneticPr fontId="17" type="noConversion"/>
  </si>
  <si>
    <t>7-24 수원</t>
    <phoneticPr fontId="17" type="noConversion"/>
  </si>
  <si>
    <t xml:space="preserve">8-25의정부 </t>
    <phoneticPr fontId="17" type="noConversion"/>
  </si>
  <si>
    <t>16-7.3 인천</t>
    <phoneticPr fontId="17" type="noConversion"/>
  </si>
  <si>
    <t>20-21 수원</t>
    <phoneticPr fontId="93" type="noConversion"/>
  </si>
  <si>
    <t>17-18 인천</t>
    <phoneticPr fontId="17" type="noConversion"/>
  </si>
  <si>
    <t>20-21 수원
27-28 인천</t>
    <phoneticPr fontId="93" type="noConversion"/>
  </si>
  <si>
    <t>21-22 수원
28-29 인천</t>
    <phoneticPr fontId="17" type="noConversion"/>
  </si>
  <si>
    <t xml:space="preserve"> 16-17 수원
22-23 인천</t>
    <phoneticPr fontId="93" type="noConversion"/>
  </si>
  <si>
    <t>20-21 인천
29-30 수원</t>
    <phoneticPr fontId="93" type="noConversion"/>
  </si>
  <si>
    <t>17-18 의정부</t>
    <phoneticPr fontId="93" type="noConversion"/>
  </si>
  <si>
    <t>3-5 대전</t>
    <phoneticPr fontId="17" type="noConversion"/>
  </si>
  <si>
    <r>
      <t xml:space="preserve">3-4 춘천       5-6 수원
</t>
    </r>
    <r>
      <rPr>
        <sz val="10"/>
        <color rgb="FF0070C0"/>
        <rFont val="맑은 고딕"/>
        <family val="3"/>
        <charset val="129"/>
      </rPr>
      <t>13-14 인천</t>
    </r>
    <r>
      <rPr>
        <sz val="10"/>
        <rFont val="맑은 고딕"/>
        <family val="3"/>
        <charset val="129"/>
      </rPr>
      <t xml:space="preserve">
</t>
    </r>
    <phoneticPr fontId="17" type="noConversion"/>
  </si>
  <si>
    <r>
      <t>3-4 수원         15-16원주</t>
    </r>
    <r>
      <rPr>
        <sz val="10"/>
        <color rgb="FF0070C0"/>
        <rFont val="맑은 고딕"/>
        <family val="3"/>
        <charset val="129"/>
      </rPr>
      <t xml:space="preserve">
23-24 인천</t>
    </r>
    <phoneticPr fontId="17" type="noConversion"/>
  </si>
  <si>
    <t>11-12 원주</t>
    <phoneticPr fontId="17" type="noConversion"/>
  </si>
  <si>
    <t>1월</t>
    <phoneticPr fontId="17" type="noConversion"/>
  </si>
  <si>
    <r>
      <t xml:space="preserve">21-22 청주
</t>
    </r>
    <r>
      <rPr>
        <sz val="10"/>
        <color rgb="FF0070C0"/>
        <rFont val="맑은 고딕"/>
        <family val="3"/>
        <charset val="129"/>
      </rPr>
      <t>24-25 대전</t>
    </r>
    <phoneticPr fontId="17" type="noConversion"/>
  </si>
  <si>
    <t>1-2부산</t>
    <phoneticPr fontId="17" type="noConversion"/>
  </si>
  <si>
    <t>24-26 부산</t>
    <phoneticPr fontId="17" type="noConversion"/>
  </si>
  <si>
    <t>1-3 대구</t>
    <phoneticPr fontId="17" type="noConversion"/>
  </si>
  <si>
    <t>11-12 부산25-26 대구  26-27 창원</t>
    <phoneticPr fontId="17" type="noConversion"/>
  </si>
  <si>
    <t>17-18 대구</t>
    <phoneticPr fontId="17" type="noConversion"/>
  </si>
  <si>
    <t>담당부서</t>
    <phoneticPr fontId="17" type="noConversion"/>
  </si>
  <si>
    <t>담당자</t>
    <phoneticPr fontId="17" type="noConversion"/>
  </si>
  <si>
    <t>과정코드</t>
    <phoneticPr fontId="17" type="noConversion"/>
  </si>
  <si>
    <t>14-15 창원</t>
    <phoneticPr fontId="93" type="noConversion"/>
  </si>
  <si>
    <t>4-5 부산 26-27 대구</t>
    <phoneticPr fontId="93" type="noConversion"/>
  </si>
  <si>
    <t>8-9 대구
11-12 부산</t>
    <phoneticPr fontId="93" type="noConversion"/>
  </si>
  <si>
    <t>27-11.13   창원</t>
    <phoneticPr fontId="17" type="noConversion"/>
  </si>
  <si>
    <t>23-27,30-7/2  부산</t>
    <phoneticPr fontId="17" type="noConversion"/>
  </si>
  <si>
    <t>8-9의정부</t>
    <phoneticPr fontId="17" type="noConversion"/>
  </si>
  <si>
    <t>6-7 대구   27-28 부산</t>
    <phoneticPr fontId="93" type="noConversion"/>
  </si>
  <si>
    <t>KSA 대전 최고경영자 조찬회(법인 : 3인, 개인 : 1인)</t>
    <phoneticPr fontId="17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</si>
  <si>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</si>
  <si>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</si>
  <si>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</si>
  <si>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</si>
  <si>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</si>
  <si>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</si>
  <si>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</si>
  <si>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7" type="noConversion"/>
  </si>
  <si>
    <t>22-23 역삼</t>
    <phoneticPr fontId="17" type="noConversion"/>
  </si>
  <si>
    <t>품질관리담당자 양성(제품/합숙)</t>
    <phoneticPr fontId="17" type="noConversion"/>
  </si>
  <si>
    <t>10-27 광주</t>
    <phoneticPr fontId="17" type="noConversion"/>
  </si>
  <si>
    <r>
      <rPr>
        <sz val="10"/>
        <color rgb="FFFF0000"/>
        <rFont val="맑은 고딕"/>
        <family val="3"/>
        <charset val="129"/>
      </rPr>
      <t>14-16,22-23 역삼</t>
    </r>
    <r>
      <rPr>
        <sz val="10"/>
        <rFont val="맑은 고딕"/>
        <family val="3"/>
        <charset val="129"/>
      </rPr>
      <t xml:space="preserve">
31-4/4 역삼</t>
    </r>
    <phoneticPr fontId="17" type="noConversion"/>
  </si>
  <si>
    <r>
      <rPr>
        <sz val="10"/>
        <color rgb="FFFF0000"/>
        <rFont val="맑은 고딕"/>
        <family val="3"/>
        <charset val="129"/>
      </rPr>
      <t>14-16 역삼</t>
    </r>
    <r>
      <rPr>
        <sz val="10"/>
        <rFont val="맑은 고딕"/>
        <family val="3"/>
        <charset val="129"/>
      </rPr>
      <t xml:space="preserve">
31-4/2 역삼</t>
    </r>
    <phoneticPr fontId="17" type="noConversion"/>
  </si>
  <si>
    <t>COL0104807</t>
  </si>
  <si>
    <t>연간 교육 일정 ('24.11.18. 부터 KSAEDU 홈페이지에서 신청 가능)</t>
    <phoneticPr fontId="17" type="noConversion"/>
  </si>
  <si>
    <r>
      <rPr>
        <sz val="10"/>
        <color rgb="FFFF0000"/>
        <rFont val="맑은 고딕"/>
        <family val="3"/>
        <charset val="129"/>
      </rPr>
      <t>4-6,12-13 
역삼</t>
    </r>
    <r>
      <rPr>
        <sz val="10"/>
        <rFont val="맑은 고딕"/>
        <family val="3"/>
        <charset val="129"/>
      </rPr>
      <t xml:space="preserve">
14-18 역삼</t>
    </r>
    <phoneticPr fontId="17" type="noConversion"/>
  </si>
  <si>
    <r>
      <rPr>
        <sz val="10"/>
        <color rgb="FFFF0000"/>
        <rFont val="맑은 고딕"/>
        <family val="3"/>
        <charset val="129"/>
      </rPr>
      <t>7-9,15-16 
역삼</t>
    </r>
    <r>
      <rPr>
        <sz val="10"/>
        <rFont val="맑은 고딕"/>
        <family val="3"/>
        <charset val="129"/>
      </rPr>
      <t xml:space="preserve">
10-14 역삼</t>
    </r>
    <phoneticPr fontId="17" type="noConversion"/>
  </si>
  <si>
    <r>
      <t xml:space="preserve">                        연간 교육 일정 ('24.11.18. 부터 KSAEDU 홈페이지에서 신청 가능)          
</t>
    </r>
    <r>
      <rPr>
        <b/>
        <sz val="10"/>
        <color rgb="FFFF0000"/>
        <rFont val="맑은 고딕"/>
        <family val="3"/>
        <charset val="129"/>
      </rPr>
      <t>※ 빨간색은 주말반입니다.</t>
    </r>
    <phoneticPr fontId="17" type="noConversion"/>
  </si>
  <si>
    <r>
      <t xml:space="preserve">연간 교육 일정 ('24.11.18. 부터 KSAEDU 홈페이지에서 신청 가능)
</t>
    </r>
    <r>
      <rPr>
        <b/>
        <sz val="10"/>
        <color rgb="FFFF0000"/>
        <rFont val="맑은 고딕"/>
        <family val="3"/>
        <charset val="129"/>
      </rPr>
      <t>* 빨간색은 주말 포함 일정입니다.</t>
    </r>
    <phoneticPr fontId="17" type="noConversion"/>
  </si>
  <si>
    <r>
      <t>연간 교육 일정 ('24.11.18. 부터 KSAEDU 홈페이지에서 신청 가능)</t>
    </r>
    <r>
      <rPr>
        <sz val="12"/>
        <color rgb="FFFF0000"/>
        <rFont val="맑은 고딕"/>
        <family val="3"/>
        <charset val="129"/>
      </rPr>
      <t xml:space="preserve">
</t>
    </r>
    <r>
      <rPr>
        <b/>
        <sz val="10"/>
        <color rgb="FF0070C0"/>
        <rFont val="맑은 고딕"/>
        <family val="3"/>
        <charset val="129"/>
      </rPr>
      <t>* 파란색 일정은 비대면 온라인으로만 진행되는 일정입니다.</t>
    </r>
    <phoneticPr fontId="17" type="noConversion"/>
  </si>
  <si>
    <t>미국 ISM 콘퍼런스(글로벌 공급망 관리) 연수단 한국대표단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</si>
</sst>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77" formatCode="#,##0;[Red]#,##0"/>
    <numFmt numFmtId="178" formatCode="mm&quot;월&quot;\ dd&quot;일&quot;"/>
    <numFmt numFmtId="179" formatCode="#&quot;일&quot;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5" formatCode="#,##0_ "/>
    <numFmt numFmtId="186" formatCode="dd"/>
    <numFmt numFmtId="187" formatCode="0_);[Red]\(0\)"/>
    <numFmt numFmtId="188" formatCode="##&quot;일&quot;"/>
    <numFmt numFmtId="189" formatCode="0.0"/>
    <numFmt numFmtId="190" formatCode="0_ "/>
  </numFmts>
  <fonts count="139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바탕"/>
      <family val="1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b/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rgb="FFE46C0A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trike/>
      <sz val="10"/>
      <name val="맑은 고딕"/>
      <family val="3"/>
      <charset val="129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20"/>
      <color rgb="FFFFFFFF"/>
      <name val="맑은 고딕"/>
      <family val="3"/>
      <charset val="129"/>
    </font>
    <font>
      <sz val="18"/>
      <color rgb="FFFFFFFF"/>
      <name val="맑은 고딕"/>
      <family val="3"/>
      <charset val="129"/>
    </font>
    <font>
      <sz val="14"/>
      <color rgb="FFFFFFFF"/>
      <name val="맑은 고딕"/>
      <family val="3"/>
      <charset val="129"/>
    </font>
    <font>
      <b/>
      <sz val="18"/>
      <color theme="0"/>
      <name val="맑은 고딕"/>
      <family val="3"/>
      <charset val="129"/>
    </font>
    <font>
      <b/>
      <sz val="11"/>
      <color theme="9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11"/>
      <color rgb="FF00B050"/>
      <name val="맑은 고딕"/>
      <family val="3"/>
      <charset val="129"/>
    </font>
    <font>
      <sz val="11"/>
      <color rgb="FFF79646"/>
      <name val="맑은 고딕"/>
      <family val="3"/>
      <charset val="129"/>
    </font>
    <font>
      <u/>
      <sz val="11"/>
      <name val="맑은 고딕"/>
      <family val="3"/>
      <charset val="129"/>
    </font>
    <font>
      <sz val="10"/>
      <color theme="4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31859C"/>
      <name val="맑은 고딕"/>
      <family val="3"/>
      <charset val="129"/>
    </font>
    <font>
      <sz val="12"/>
      <color rgb="FFFF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trike/>
      <sz val="10"/>
      <color theme="1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008000"/>
      <name val="맑은 고딕"/>
      <family val="3"/>
      <charset val="129"/>
    </font>
    <font>
      <b/>
      <sz val="14"/>
      <color theme="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</font>
    <font>
      <sz val="10"/>
      <color theme="9" tint="-0.249977111117893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sz val="9"/>
      <name val="맑은 고딕"/>
      <family val="3"/>
      <charset val="129"/>
    </font>
    <font>
      <sz val="9"/>
      <color rgb="FF0070C0"/>
      <name val="맑은 고딕"/>
      <family val="3"/>
      <charset val="129"/>
    </font>
    <font>
      <sz val="9.3000000000000007"/>
      <color theme="1"/>
      <name val="맑은 고딕"/>
      <family val="3"/>
      <charset val="129"/>
    </font>
    <font>
      <sz val="9.3000000000000007"/>
      <name val="맑은 고딕"/>
      <family val="3"/>
      <charset val="129"/>
    </font>
    <font>
      <sz val="11"/>
      <color theme="0"/>
      <name val="바탕"/>
      <family val="1"/>
      <charset val="129"/>
    </font>
    <font>
      <sz val="11"/>
      <color theme="0"/>
      <name val="맑은 고딕"/>
      <family val="3"/>
      <charset val="129"/>
    </font>
    <font>
      <sz val="10"/>
      <color theme="0"/>
      <name val="맑은 고딕"/>
      <family val="3"/>
      <charset val="129"/>
    </font>
  </fonts>
  <fills count="5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39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1631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0" fontId="15" fillId="0" borderId="0">
      <alignment vertical="center"/>
    </xf>
    <xf numFmtId="42" fontId="15" fillId="0" borderId="0">
      <alignment vertical="center"/>
    </xf>
    <xf numFmtId="9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54" fillId="0" borderId="17" applyNumberFormat="0" applyAlignment="0" applyProtection="0">
      <alignment horizontal="left" vertical="center"/>
    </xf>
    <xf numFmtId="0" fontId="54" fillId="0" borderId="7">
      <alignment horizontal="left" vertical="center"/>
    </xf>
    <xf numFmtId="184" fontId="53" fillId="0" borderId="0"/>
    <xf numFmtId="0" fontId="45" fillId="0" borderId="0"/>
    <xf numFmtId="0" fontId="4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9" borderId="11" applyNumberFormat="0" applyAlignment="0" applyProtection="0">
      <alignment vertical="center"/>
    </xf>
    <xf numFmtId="0" fontId="56" fillId="9" borderId="11" applyNumberFormat="0" applyAlignment="0" applyProtection="0">
      <alignment vertical="center"/>
    </xf>
    <xf numFmtId="0" fontId="57" fillId="9" borderId="11" applyNumberFormat="0" applyAlignment="0" applyProtection="0">
      <alignment vertical="center"/>
    </xf>
    <xf numFmtId="0" fontId="57" fillId="9" borderId="11" applyNumberFormat="0" applyAlignment="0" applyProtection="0">
      <alignment vertical="center"/>
    </xf>
    <xf numFmtId="0" fontId="35" fillId="9" borderId="11" applyNumberFormat="0" applyAlignment="0" applyProtection="0">
      <alignment vertical="center"/>
    </xf>
    <xf numFmtId="0" fontId="57" fillId="9" borderId="11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60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51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6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6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0" borderId="0"/>
    <xf numFmtId="0" fontId="3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10" borderId="14" applyNumberFormat="0" applyAlignment="0" applyProtection="0">
      <alignment vertical="center"/>
    </xf>
    <xf numFmtId="0" fontId="67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37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1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1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15" fillId="0" borderId="0">
      <alignment vertical="center"/>
    </xf>
    <xf numFmtId="0" fontId="45" fillId="0" borderId="0" applyNumberFormat="0" applyFont="0" applyFill="0" applyBorder="0" applyAlignment="0" applyProtection="0"/>
    <xf numFmtId="41" fontId="6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6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72" fillId="8" borderId="11" applyNumberFormat="0" applyAlignment="0" applyProtection="0">
      <alignment vertical="center"/>
    </xf>
    <xf numFmtId="0" fontId="73" fillId="8" borderId="11" applyNumberFormat="0" applyAlignment="0" applyProtection="0">
      <alignment vertical="center"/>
    </xf>
    <xf numFmtId="0" fontId="73" fillId="8" borderId="11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73" fillId="8" borderId="1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34" fillId="9" borderId="12" applyNumberFormat="0" applyAlignment="0" applyProtection="0">
      <alignment vertical="center"/>
    </xf>
    <xf numFmtId="0" fontId="83" fillId="9" borderId="12" applyNumberFormat="0" applyAlignment="0" applyProtection="0">
      <alignment vertical="center"/>
    </xf>
    <xf numFmtId="0" fontId="84" fillId="9" borderId="12" applyNumberFormat="0" applyAlignment="0" applyProtection="0">
      <alignment vertical="center"/>
    </xf>
    <xf numFmtId="0" fontId="84" fillId="9" borderId="12" applyNumberFormat="0" applyAlignment="0" applyProtection="0">
      <alignment vertical="center"/>
    </xf>
    <xf numFmtId="0" fontId="34" fillId="9" borderId="12" applyNumberFormat="0" applyAlignment="0" applyProtection="0">
      <alignment vertical="center"/>
    </xf>
    <xf numFmtId="0" fontId="84" fillId="9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42" fontId="15" fillId="0" borderId="0">
      <alignment vertical="center"/>
    </xf>
    <xf numFmtId="42" fontId="5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53" fillId="0" borderId="0">
      <alignment vertical="center"/>
    </xf>
    <xf numFmtId="0" fontId="45" fillId="0" borderId="0" applyNumberFormat="0" applyFont="0" applyFill="0" applyBorder="0" applyAlignment="0" applyProtection="0"/>
    <xf numFmtId="0" fontId="5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53" fillId="0" borderId="0">
      <alignment vertical="center"/>
    </xf>
    <xf numFmtId="0" fontId="45" fillId="0" borderId="0" applyNumberFormat="0" applyFont="0" applyFill="0" applyBorder="0" applyAlignment="0" applyProtection="0"/>
    <xf numFmtId="0" fontId="53" fillId="0" borderId="0">
      <alignment vertical="center"/>
    </xf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5" fillId="0" borderId="0">
      <alignment vertical="center"/>
    </xf>
    <xf numFmtId="0" fontId="45" fillId="0" borderId="0" applyNumberFormat="0" applyFont="0" applyFill="0" applyBorder="0" applyAlignment="0" applyProtection="0"/>
    <xf numFmtId="0" fontId="60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3" fillId="0" borderId="0">
      <alignment vertical="center"/>
    </xf>
    <xf numFmtId="0" fontId="45" fillId="0" borderId="0" applyNumberFormat="0" applyFont="0" applyFill="0" applyBorder="0" applyAlignment="0" applyProtection="0"/>
    <xf numFmtId="0" fontId="53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51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15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1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2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42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5" fillId="0" borderId="0"/>
    <xf numFmtId="0" fontId="42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1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15" fillId="0" borderId="0">
      <alignment vertical="center"/>
    </xf>
    <xf numFmtId="0" fontId="45" fillId="0" borderId="0" applyNumberFormat="0" applyFont="0" applyFill="0" applyBorder="0" applyAlignment="0" applyProtection="0"/>
    <xf numFmtId="41" fontId="15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53" fillId="0" borderId="0">
      <alignment vertical="center"/>
    </xf>
    <xf numFmtId="0" fontId="99" fillId="0" borderId="0">
      <alignment vertical="center"/>
    </xf>
    <xf numFmtId="0" fontId="45" fillId="0" borderId="0" applyNumberFormat="0" applyFont="0" applyFill="0" applyBorder="0" applyAlignment="0" applyProtection="0"/>
    <xf numFmtId="0" fontId="1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100" fillId="0" borderId="0">
      <alignment vertical="top"/>
      <protection locked="0"/>
    </xf>
    <xf numFmtId="0" fontId="15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186" fontId="103" fillId="0" borderId="24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9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3" borderId="1" xfId="10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3" fillId="0" borderId="1" xfId="15" applyFont="1" applyBorder="1" applyAlignment="1">
      <alignment horizontal="center" vertical="center"/>
    </xf>
    <xf numFmtId="0" fontId="14" fillId="0" borderId="1" xfId="15" applyFont="1" applyBorder="1" applyAlignment="1">
      <alignment horizontal="center" vertical="center"/>
    </xf>
    <xf numFmtId="0" fontId="16" fillId="0" borderId="1" xfId="21" applyFont="1" applyBorder="1">
      <alignment vertical="center"/>
    </xf>
    <xf numFmtId="176" fontId="21" fillId="4" borderId="1" xfId="21" applyNumberFormat="1" applyFont="1" applyFill="1" applyBorder="1" applyAlignment="1">
      <alignment horizontal="center" vertical="center"/>
    </xf>
    <xf numFmtId="0" fontId="21" fillId="4" borderId="1" xfId="21" applyFont="1" applyFill="1" applyBorder="1" applyAlignment="1">
      <alignment horizontal="center" vertical="center"/>
    </xf>
    <xf numFmtId="0" fontId="21" fillId="0" borderId="1" xfId="21" applyFont="1" applyBorder="1" applyAlignment="1">
      <alignment horizontal="center" vertical="center"/>
    </xf>
    <xf numFmtId="177" fontId="16" fillId="4" borderId="1" xfId="21" applyNumberFormat="1" applyFont="1" applyFill="1" applyBorder="1" applyAlignment="1">
      <alignment horizontal="right" vertical="center"/>
    </xf>
    <xf numFmtId="176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center" vertical="center"/>
    </xf>
    <xf numFmtId="176" fontId="16" fillId="0" borderId="1" xfId="21" applyNumberFormat="1" applyFont="1" applyBorder="1" applyAlignment="1">
      <alignment horizontal="center" vertical="center"/>
    </xf>
    <xf numFmtId="177" fontId="16" fillId="0" borderId="1" xfId="21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8" fillId="0" borderId="1" xfId="21" applyNumberFormat="1" applyFont="1" applyBorder="1" applyAlignment="1">
      <alignment horizontal="right" vertical="center"/>
    </xf>
    <xf numFmtId="49" fontId="16" fillId="0" borderId="1" xfId="10" applyNumberFormat="1" applyFont="1" applyBorder="1" applyAlignment="1">
      <alignment horizontal="center" vertical="center" wrapText="1"/>
    </xf>
    <xf numFmtId="49" fontId="16" fillId="2" borderId="1" xfId="10" applyNumberFormat="1" applyFont="1" applyFill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/>
    </xf>
    <xf numFmtId="49" fontId="16" fillId="0" borderId="1" xfId="14" applyNumberFormat="1" applyFont="1" applyBorder="1" applyAlignment="1">
      <alignment horizontal="center" vertical="center" wrapText="1"/>
    </xf>
    <xf numFmtId="176" fontId="20" fillId="4" borderId="1" xfId="21" applyNumberFormat="1" applyFont="1" applyFill="1" applyBorder="1" applyAlignment="1">
      <alignment horizontal="center" vertical="center"/>
    </xf>
    <xf numFmtId="0" fontId="20" fillId="4" borderId="1" xfId="21" applyFont="1" applyFill="1" applyBorder="1" applyAlignment="1">
      <alignment horizontal="center" vertical="center"/>
    </xf>
    <xf numFmtId="0" fontId="20" fillId="0" borderId="1" xfId="21" applyFont="1" applyBorder="1" applyAlignment="1">
      <alignment horizontal="left" vertical="center"/>
    </xf>
    <xf numFmtId="0" fontId="16" fillId="0" borderId="1" xfId="21" applyFont="1" applyBorder="1" applyAlignment="1">
      <alignment horizontal="left" vertical="center"/>
    </xf>
    <xf numFmtId="49" fontId="16" fillId="0" borderId="1" xfId="7" applyNumberFormat="1" applyFont="1" applyBorder="1" applyAlignment="1">
      <alignment horizontal="center" vertical="center" wrapText="1"/>
    </xf>
    <xf numFmtId="0" fontId="20" fillId="0" borderId="1" xfId="21" applyFont="1" applyBorder="1" applyAlignment="1">
      <alignment horizontal="center" vertical="center"/>
    </xf>
    <xf numFmtId="177" fontId="16" fillId="0" borderId="1" xfId="21" applyNumberFormat="1" applyFont="1" applyBorder="1" applyAlignment="1">
      <alignment horizontal="right" vertical="center"/>
    </xf>
    <xf numFmtId="176" fontId="20" fillId="0" borderId="1" xfId="21" applyNumberFormat="1" applyFont="1" applyBorder="1" applyAlignment="1">
      <alignment horizontal="center" vertical="center"/>
    </xf>
    <xf numFmtId="0" fontId="20" fillId="0" borderId="1" xfId="21" applyFont="1" applyBorder="1">
      <alignment vertical="center"/>
    </xf>
    <xf numFmtId="49" fontId="16" fillId="0" borderId="1" xfId="10" applyNumberFormat="1" applyFont="1" applyBorder="1" applyAlignment="1">
      <alignment horizontal="center" vertical="center" shrinkToFit="1"/>
    </xf>
    <xf numFmtId="176" fontId="18" fillId="0" borderId="1" xfId="21" applyNumberFormat="1" applyFont="1" applyBorder="1" applyAlignment="1">
      <alignment horizontal="center" vertical="center"/>
    </xf>
    <xf numFmtId="0" fontId="24" fillId="2" borderId="1" xfId="15" applyFont="1" applyFill="1" applyBorder="1" applyAlignment="1">
      <alignment horizontal="center" vertical="center" wrapText="1"/>
    </xf>
    <xf numFmtId="0" fontId="18" fillId="0" borderId="1" xfId="21" applyFont="1" applyBorder="1" applyAlignment="1">
      <alignment horizontal="center" vertical="center"/>
    </xf>
    <xf numFmtId="0" fontId="25" fillId="3" borderId="1" xfId="10" applyFont="1" applyFill="1" applyBorder="1" applyAlignment="1">
      <alignment horizontal="center" vertical="center" wrapText="1"/>
    </xf>
    <xf numFmtId="0" fontId="15" fillId="0" borderId="0" xfId="21">
      <alignment vertical="center"/>
    </xf>
    <xf numFmtId="0" fontId="8" fillId="0" borderId="0" xfId="21" applyFont="1">
      <alignment vertical="center"/>
    </xf>
    <xf numFmtId="0" fontId="8" fillId="0" borderId="1" xfId="21" applyFont="1" applyBorder="1" applyAlignment="1">
      <alignment horizontal="center" vertical="center"/>
    </xf>
    <xf numFmtId="0" fontId="11" fillId="0" borderId="1" xfId="15" applyFont="1" applyBorder="1" applyAlignment="1">
      <alignment horizontal="center" vertical="center" wrapText="1"/>
    </xf>
    <xf numFmtId="176" fontId="18" fillId="4" borderId="1" xfId="77" applyNumberFormat="1" applyFont="1" applyFill="1" applyBorder="1" applyAlignment="1">
      <alignment horizontal="center" vertical="center"/>
    </xf>
    <xf numFmtId="0" fontId="91" fillId="4" borderId="1" xfId="77" applyFont="1" applyFill="1" applyBorder="1" applyAlignment="1">
      <alignment horizontal="center" vertical="center"/>
    </xf>
    <xf numFmtId="0" fontId="18" fillId="0" borderId="1" xfId="77" applyFont="1" applyBorder="1" applyAlignment="1">
      <alignment horizontal="center" vertical="center"/>
    </xf>
    <xf numFmtId="176" fontId="18" fillId="0" borderId="1" xfId="77" applyNumberFormat="1" applyFont="1" applyBorder="1" applyAlignment="1">
      <alignment horizontal="center" vertical="center"/>
    </xf>
    <xf numFmtId="177" fontId="20" fillId="0" borderId="1" xfId="15" applyNumberFormat="1" applyFont="1" applyBorder="1" applyAlignment="1">
      <alignment horizontal="right" vertical="center" wrapText="1"/>
    </xf>
    <xf numFmtId="0" fontId="20" fillId="0" borderId="1" xfId="83" applyFont="1" applyBorder="1" applyAlignment="1">
      <alignment horizontal="left" vertical="center" wrapText="1"/>
    </xf>
    <xf numFmtId="0" fontId="18" fillId="4" borderId="1" xfId="77" applyFont="1" applyFill="1" applyBorder="1" applyAlignment="1">
      <alignment horizontal="center" vertical="center"/>
    </xf>
    <xf numFmtId="0" fontId="43" fillId="0" borderId="1" xfId="77" applyFont="1" applyBorder="1" applyAlignment="1">
      <alignment horizontal="left" vertical="center" shrinkToFit="1"/>
    </xf>
    <xf numFmtId="0" fontId="43" fillId="4" borderId="1" xfId="77" applyFont="1" applyFill="1" applyBorder="1" applyAlignment="1">
      <alignment horizontal="center" vertical="center"/>
    </xf>
    <xf numFmtId="0" fontId="16" fillId="0" borderId="1" xfId="77" applyFont="1" applyBorder="1" applyAlignment="1">
      <alignment horizontal="center" vertical="center" wrapText="1"/>
    </xf>
    <xf numFmtId="176" fontId="43" fillId="4" borderId="1" xfId="77" applyNumberFormat="1" applyFont="1" applyFill="1" applyBorder="1" applyAlignment="1">
      <alignment horizontal="center" vertical="center"/>
    </xf>
    <xf numFmtId="0" fontId="13" fillId="0" borderId="1" xfId="77" applyFont="1" applyBorder="1" applyAlignment="1">
      <alignment horizontal="center" vertical="center"/>
    </xf>
    <xf numFmtId="0" fontId="14" fillId="0" borderId="1" xfId="77" applyFont="1" applyBorder="1" applyAlignment="1">
      <alignment horizontal="center" vertical="center"/>
    </xf>
    <xf numFmtId="0" fontId="16" fillId="0" borderId="1" xfId="77" applyFont="1" applyBorder="1" applyAlignment="1">
      <alignment horizontal="center" vertical="center"/>
    </xf>
    <xf numFmtId="0" fontId="90" fillId="4" borderId="1" xfId="77" applyFont="1" applyFill="1" applyBorder="1" applyAlignment="1">
      <alignment horizontal="center" vertical="center"/>
    </xf>
    <xf numFmtId="0" fontId="90" fillId="0" borderId="1" xfId="77" applyFont="1" applyBorder="1" applyAlignment="1">
      <alignment horizontal="center" vertical="center"/>
    </xf>
    <xf numFmtId="0" fontId="16" fillId="0" borderId="1" xfId="82" applyFont="1" applyBorder="1" applyAlignment="1">
      <alignment horizontal="center" vertical="center"/>
    </xf>
    <xf numFmtId="0" fontId="43" fillId="0" borderId="1" xfId="77" applyFont="1" applyBorder="1" applyAlignment="1">
      <alignment horizontal="center" vertical="center" wrapText="1"/>
    </xf>
    <xf numFmtId="0" fontId="8" fillId="0" borderId="0" xfId="21" applyFont="1" applyAlignment="1">
      <alignment horizontal="center" vertical="center"/>
    </xf>
    <xf numFmtId="0" fontId="8" fillId="0" borderId="0" xfId="21" applyFont="1" applyAlignment="1">
      <alignment horizontal="right" vertical="center"/>
    </xf>
    <xf numFmtId="177" fontId="16" fillId="0" borderId="1" xfId="77" applyNumberFormat="1" applyFont="1" applyBorder="1" applyAlignment="1">
      <alignment horizontal="right" vertical="center"/>
    </xf>
    <xf numFmtId="177" fontId="18" fillId="0" borderId="1" xfId="77" applyNumberFormat="1" applyFont="1" applyBorder="1" applyAlignment="1">
      <alignment horizontal="right" vertical="center"/>
    </xf>
    <xf numFmtId="0" fontId="16" fillId="4" borderId="1" xfId="77" applyFont="1" applyFill="1" applyBorder="1" applyAlignment="1">
      <alignment horizontal="center" vertical="center"/>
    </xf>
    <xf numFmtId="0" fontId="24" fillId="0" borderId="1" xfId="15" applyFont="1" applyBorder="1" applyAlignment="1">
      <alignment horizontal="center" vertical="center" wrapText="1"/>
    </xf>
    <xf numFmtId="0" fontId="16" fillId="0" borderId="1" xfId="77" applyFont="1" applyBorder="1" applyAlignment="1">
      <alignment horizontal="left" vertical="center"/>
    </xf>
    <xf numFmtId="0" fontId="18" fillId="0" borderId="1" xfId="77" applyFont="1" applyBorder="1" applyAlignment="1">
      <alignment horizontal="left" vertical="center"/>
    </xf>
    <xf numFmtId="176" fontId="16" fillId="4" borderId="1" xfId="77" applyNumberFormat="1" applyFont="1" applyFill="1" applyBorder="1" applyAlignment="1">
      <alignment horizontal="center" vertical="center"/>
    </xf>
    <xf numFmtId="177" fontId="20" fillId="4" borderId="1" xfId="15" applyNumberFormat="1" applyFont="1" applyFill="1" applyBorder="1" applyAlignment="1">
      <alignment horizontal="right" vertical="center" wrapText="1"/>
    </xf>
    <xf numFmtId="0" fontId="8" fillId="0" borderId="1" xfId="21" applyFont="1" applyBorder="1">
      <alignment vertical="center"/>
    </xf>
    <xf numFmtId="0" fontId="16" fillId="0" borderId="1" xfId="21" applyFont="1" applyBorder="1" applyAlignment="1">
      <alignment horizontal="center" vertical="center" wrapText="1"/>
    </xf>
    <xf numFmtId="0" fontId="16" fillId="0" borderId="1" xfId="21" applyFont="1" applyBorder="1" applyAlignment="1">
      <alignment horizontal="left" vertical="center" wrapText="1"/>
    </xf>
    <xf numFmtId="0" fontId="15" fillId="0" borderId="0" xfId="21" applyAlignment="1">
      <alignment vertical="center" wrapText="1"/>
    </xf>
    <xf numFmtId="3" fontId="8" fillId="0" borderId="1" xfId="32" applyNumberFormat="1" applyFont="1" applyBorder="1" applyAlignment="1">
      <alignment horizontal="center" vertical="center" wrapText="1"/>
    </xf>
    <xf numFmtId="0" fontId="13" fillId="0" borderId="1" xfId="21" applyFont="1" applyBorder="1" applyAlignment="1">
      <alignment horizontal="center" vertical="center"/>
    </xf>
    <xf numFmtId="0" fontId="13" fillId="0" borderId="4" xfId="15" applyFont="1" applyBorder="1" applyAlignment="1">
      <alignment horizontal="center" vertical="center"/>
    </xf>
    <xf numFmtId="0" fontId="8" fillId="0" borderId="1" xfId="15" applyFont="1" applyBorder="1" applyAlignment="1">
      <alignment horizontal="center" vertical="center" wrapText="1"/>
    </xf>
    <xf numFmtId="185" fontId="8" fillId="0" borderId="3" xfId="76" applyNumberFormat="1" applyFont="1" applyBorder="1" applyAlignment="1">
      <alignment horizontal="right" vertical="center" wrapText="1"/>
    </xf>
    <xf numFmtId="3" fontId="8" fillId="0" borderId="3" xfId="32" applyNumberFormat="1" applyFont="1" applyBorder="1" applyAlignment="1">
      <alignment horizontal="center" vertical="center" wrapText="1"/>
    </xf>
    <xf numFmtId="0" fontId="13" fillId="0" borderId="3" xfId="15" applyFont="1" applyBorder="1" applyAlignment="1">
      <alignment horizontal="center" vertical="center" wrapText="1"/>
    </xf>
    <xf numFmtId="0" fontId="8" fillId="0" borderId="2" xfId="15" applyFont="1" applyBorder="1" applyAlignment="1">
      <alignment horizontal="left" vertical="center" wrapText="1"/>
    </xf>
    <xf numFmtId="0" fontId="8" fillId="0" borderId="19" xfId="15" applyFont="1" applyBorder="1" applyAlignment="1">
      <alignment horizontal="left" vertical="center" wrapText="1"/>
    </xf>
    <xf numFmtId="49" fontId="8" fillId="0" borderId="1" xfId="21" applyNumberFormat="1" applyFont="1" applyBorder="1" applyAlignment="1">
      <alignment horizontal="center" vertical="center"/>
    </xf>
    <xf numFmtId="0" fontId="15" fillId="0" borderId="0" xfId="21" applyAlignment="1">
      <alignment horizontal="center" vertical="center"/>
    </xf>
    <xf numFmtId="0" fontId="10" fillId="37" borderId="1" xfId="21" applyFont="1" applyFill="1" applyBorder="1" applyAlignment="1">
      <alignment horizontal="center" vertical="center"/>
    </xf>
    <xf numFmtId="0" fontId="12" fillId="37" borderId="4" xfId="21" applyFont="1" applyFill="1" applyBorder="1">
      <alignment vertical="center"/>
    </xf>
    <xf numFmtId="0" fontId="12" fillId="37" borderId="7" xfId="21" applyFont="1" applyFill="1" applyBorder="1">
      <alignment vertical="center"/>
    </xf>
    <xf numFmtId="0" fontId="12" fillId="37" borderId="2" xfId="21" applyFont="1" applyFill="1" applyBorder="1">
      <alignment vertical="center"/>
    </xf>
    <xf numFmtId="0" fontId="12" fillId="3" borderId="4" xfId="10" applyFont="1" applyFill="1" applyBorder="1">
      <alignment vertical="center"/>
    </xf>
    <xf numFmtId="0" fontId="12" fillId="3" borderId="7" xfId="10" applyFont="1" applyFill="1" applyBorder="1">
      <alignment vertical="center"/>
    </xf>
    <xf numFmtId="0" fontId="12" fillId="3" borderId="2" xfId="10" applyFont="1" applyFill="1" applyBorder="1">
      <alignment vertical="center"/>
    </xf>
    <xf numFmtId="0" fontId="15" fillId="0" borderId="0" xfId="0" applyFont="1">
      <alignment vertical="center"/>
    </xf>
    <xf numFmtId="0" fontId="42" fillId="0" borderId="1" xfId="80" applyBorder="1" applyAlignment="1">
      <alignment horizontal="center" vertical="center"/>
    </xf>
    <xf numFmtId="0" fontId="12" fillId="3" borderId="18" xfId="10" applyFont="1" applyFill="1" applyBorder="1">
      <alignment vertical="center"/>
    </xf>
    <xf numFmtId="0" fontId="12" fillId="3" borderId="0" xfId="10" applyFont="1" applyFill="1">
      <alignment vertical="center"/>
    </xf>
    <xf numFmtId="0" fontId="16" fillId="0" borderId="1" xfId="21" applyFont="1" applyBorder="1" applyAlignment="1">
      <alignment vertical="center" wrapText="1"/>
    </xf>
    <xf numFmtId="0" fontId="20" fillId="0" borderId="1" xfId="21" applyFont="1" applyBorder="1" applyAlignment="1">
      <alignment horizontal="left" vertical="center" wrapText="1"/>
    </xf>
    <xf numFmtId="0" fontId="10" fillId="36" borderId="1" xfId="21" applyFont="1" applyFill="1" applyBorder="1" applyAlignment="1">
      <alignment horizontal="center" vertical="center"/>
    </xf>
    <xf numFmtId="49" fontId="16" fillId="4" borderId="1" xfId="10" applyNumberFormat="1" applyFont="1" applyFill="1" applyBorder="1" applyAlignment="1">
      <alignment horizontal="center" vertical="center" wrapText="1"/>
    </xf>
    <xf numFmtId="49" fontId="16" fillId="4" borderId="1" xfId="14" applyNumberFormat="1" applyFont="1" applyFill="1" applyBorder="1" applyAlignment="1">
      <alignment horizontal="center" vertical="center" wrapText="1"/>
    </xf>
    <xf numFmtId="0" fontId="16" fillId="4" borderId="1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40" borderId="1" xfId="21" applyFont="1" applyFill="1" applyBorder="1" applyAlignment="1">
      <alignment horizontal="center" vertical="center"/>
    </xf>
    <xf numFmtId="0" fontId="18" fillId="4" borderId="1" xfId="21" applyFont="1" applyFill="1" applyBorder="1" applyAlignment="1">
      <alignment horizontal="center" vertical="center"/>
    </xf>
    <xf numFmtId="176" fontId="21" fillId="0" borderId="1" xfId="21" applyNumberFormat="1" applyFont="1" applyBorder="1" applyAlignment="1">
      <alignment horizontal="center" vertical="center"/>
    </xf>
    <xf numFmtId="0" fontId="11" fillId="0" borderId="1" xfId="21" applyFont="1" applyBorder="1" applyAlignment="1">
      <alignment horizontal="center" vertical="center"/>
    </xf>
    <xf numFmtId="49" fontId="16" fillId="2" borderId="1" xfId="14" applyNumberFormat="1" applyFont="1" applyFill="1" applyBorder="1" applyAlignment="1">
      <alignment horizontal="center" vertical="center" wrapText="1"/>
    </xf>
    <xf numFmtId="49" fontId="16" fillId="0" borderId="1" xfId="21" applyNumberFormat="1" applyFont="1" applyBorder="1" applyAlignment="1">
      <alignment horizontal="center" vertical="center"/>
    </xf>
    <xf numFmtId="0" fontId="18" fillId="4" borderId="1" xfId="77" applyFont="1" applyFill="1" applyBorder="1" applyAlignment="1">
      <alignment horizontal="left" vertical="center"/>
    </xf>
    <xf numFmtId="0" fontId="18" fillId="4" borderId="1" xfId="77" applyFont="1" applyFill="1" applyBorder="1">
      <alignment vertical="center"/>
    </xf>
    <xf numFmtId="0" fontId="18" fillId="4" borderId="1" xfId="77" applyFont="1" applyFill="1" applyBorder="1" applyAlignment="1">
      <alignment horizontal="left" vertical="center" wrapText="1"/>
    </xf>
    <xf numFmtId="0" fontId="16" fillId="4" borderId="1" xfId="77" applyFont="1" applyFill="1" applyBorder="1" applyAlignment="1">
      <alignment horizontal="left" vertical="center" wrapText="1"/>
    </xf>
    <xf numFmtId="0" fontId="16" fillId="4" borderId="1" xfId="77" applyFont="1" applyFill="1" applyBorder="1" applyAlignment="1">
      <alignment horizontal="left" vertical="center" shrinkToFit="1"/>
    </xf>
    <xf numFmtId="176" fontId="16" fillId="0" borderId="1" xfId="77" applyNumberFormat="1" applyFont="1" applyBorder="1" applyAlignment="1">
      <alignment horizontal="center" vertical="center"/>
    </xf>
    <xf numFmtId="176" fontId="16" fillId="2" borderId="1" xfId="15" applyNumberFormat="1" applyFont="1" applyFill="1" applyBorder="1" applyAlignment="1">
      <alignment horizontal="center" vertical="center" wrapText="1"/>
    </xf>
    <xf numFmtId="0" fontId="16" fillId="2" borderId="1" xfId="15" applyFont="1" applyFill="1" applyBorder="1" applyAlignment="1">
      <alignment horizontal="center" vertical="center" wrapText="1"/>
    </xf>
    <xf numFmtId="0" fontId="43" fillId="0" borderId="1" xfId="77" applyFont="1" applyBorder="1" applyAlignment="1">
      <alignment horizontal="center" vertical="center"/>
    </xf>
    <xf numFmtId="0" fontId="43" fillId="0" borderId="1" xfId="15" applyFont="1" applyBorder="1" applyAlignment="1">
      <alignment horizontal="center" vertical="center" wrapText="1"/>
    </xf>
    <xf numFmtId="177" fontId="16" fillId="0" borderId="1" xfId="78" applyNumberFormat="1" applyFont="1" applyBorder="1" applyAlignment="1">
      <alignment horizontal="right" vertical="center"/>
    </xf>
    <xf numFmtId="49" fontId="16" fillId="0" borderId="1" xfId="21" applyNumberFormat="1" applyFont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3" borderId="22" xfId="10" applyFont="1" applyFill="1" applyBorder="1">
      <alignment vertical="center"/>
    </xf>
    <xf numFmtId="0" fontId="12" fillId="3" borderId="23" xfId="10" applyFont="1" applyFill="1" applyBorder="1">
      <alignment vertical="center"/>
    </xf>
    <xf numFmtId="177" fontId="21" fillId="0" borderId="1" xfId="15" applyNumberFormat="1" applyFont="1" applyBorder="1" applyAlignment="1">
      <alignment horizontal="right" vertical="center" wrapText="1"/>
    </xf>
    <xf numFmtId="0" fontId="16" fillId="0" borderId="1" xfId="10" applyFont="1" applyBorder="1" applyAlignment="1">
      <alignment horizontal="center" vertical="center"/>
    </xf>
    <xf numFmtId="49" fontId="16" fillId="42" borderId="1" xfId="10" applyNumberFormat="1" applyFont="1" applyFill="1" applyBorder="1" applyAlignment="1">
      <alignment horizontal="center" vertical="center" wrapText="1"/>
    </xf>
    <xf numFmtId="0" fontId="16" fillId="42" borderId="1" xfId="77" applyFont="1" applyFill="1" applyBorder="1" applyAlignment="1">
      <alignment horizontal="center" vertical="center" wrapText="1"/>
    </xf>
    <xf numFmtId="49" fontId="16" fillId="38" borderId="1" xfId="10" applyNumberFormat="1" applyFont="1" applyFill="1" applyBorder="1" applyAlignment="1">
      <alignment horizontal="center" vertical="center" wrapText="1"/>
    </xf>
    <xf numFmtId="0" fontId="16" fillId="38" borderId="1" xfId="10" applyFont="1" applyFill="1" applyBorder="1" applyAlignment="1">
      <alignment horizontal="center" vertical="center" wrapText="1"/>
    </xf>
    <xf numFmtId="49" fontId="16" fillId="38" borderId="1" xfId="10" applyNumberFormat="1" applyFont="1" applyFill="1" applyBorder="1" applyAlignment="1">
      <alignment horizontal="center" vertical="center" shrinkToFit="1"/>
    </xf>
    <xf numFmtId="49" fontId="16" fillId="38" borderId="1" xfId="14" applyNumberFormat="1" applyFont="1" applyFill="1" applyBorder="1" applyAlignment="1">
      <alignment horizontal="center" vertical="center" wrapText="1"/>
    </xf>
    <xf numFmtId="49" fontId="16" fillId="38" borderId="1" xfId="14" applyNumberFormat="1" applyFont="1" applyFill="1" applyBorder="1" applyAlignment="1">
      <alignment horizontal="center" vertical="center" shrinkToFit="1"/>
    </xf>
    <xf numFmtId="0" fontId="8" fillId="43" borderId="1" xfId="21" applyFont="1" applyFill="1" applyBorder="1" applyAlignment="1">
      <alignment horizontal="center" vertical="center"/>
    </xf>
    <xf numFmtId="0" fontId="20" fillId="0" borderId="4" xfId="21" applyFont="1" applyBorder="1" applyAlignment="1">
      <alignment horizontal="left" vertical="center"/>
    </xf>
    <xf numFmtId="0" fontId="16" fillId="0" borderId="4" xfId="21" applyFont="1" applyBorder="1" applyAlignment="1">
      <alignment horizontal="left" vertical="center"/>
    </xf>
    <xf numFmtId="0" fontId="16" fillId="0" borderId="4" xfId="21" applyFont="1" applyBorder="1">
      <alignment vertical="center"/>
    </xf>
    <xf numFmtId="0" fontId="20" fillId="0" borderId="4" xfId="21" applyFont="1" applyBorder="1">
      <alignment vertical="center"/>
    </xf>
    <xf numFmtId="0" fontId="10" fillId="37" borderId="4" xfId="21" applyFont="1" applyFill="1" applyBorder="1" applyAlignment="1">
      <alignment horizontal="center" vertical="center"/>
    </xf>
    <xf numFmtId="0" fontId="16" fillId="0" borderId="4" xfId="77" applyFont="1" applyBorder="1" applyAlignment="1">
      <alignment horizontal="center" vertical="center"/>
    </xf>
    <xf numFmtId="0" fontId="16" fillId="42" borderId="1" xfId="77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6" fillId="2" borderId="25" xfId="14" applyFont="1" applyFill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22" fillId="45" borderId="25" xfId="14" applyFont="1" applyFill="1" applyBorder="1" applyAlignment="1">
      <alignment horizontal="center" vertical="center" wrapText="1"/>
    </xf>
    <xf numFmtId="0" fontId="16" fillId="44" borderId="25" xfId="14" applyFont="1" applyFill="1" applyBorder="1" applyAlignment="1">
      <alignment horizontal="center" vertical="center" wrapText="1"/>
    </xf>
    <xf numFmtId="0" fontId="0" fillId="44" borderId="25" xfId="0" applyFill="1" applyBorder="1">
      <alignment vertical="center"/>
    </xf>
    <xf numFmtId="0" fontId="22" fillId="36" borderId="0" xfId="21" applyFont="1" applyFill="1" applyAlignment="1">
      <alignment horizontal="center" vertical="center"/>
    </xf>
    <xf numFmtId="0" fontId="110" fillId="45" borderId="25" xfId="0" applyFont="1" applyFill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15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3" fillId="0" borderId="4" xfId="77" applyFont="1" applyBorder="1" applyAlignment="1">
      <alignment horizontal="center" vertical="center"/>
    </xf>
    <xf numFmtId="0" fontId="11" fillId="0" borderId="0" xfId="15" applyFont="1" applyAlignment="1">
      <alignment horizontal="center" vertical="center" wrapText="1"/>
    </xf>
    <xf numFmtId="0" fontId="12" fillId="3" borderId="1" xfId="10" applyFont="1" applyFill="1" applyBorder="1">
      <alignment vertical="center"/>
    </xf>
    <xf numFmtId="0" fontId="111" fillId="0" borderId="1" xfId="0" applyFont="1" applyBorder="1" applyAlignment="1">
      <alignment horizontal="center" vertical="center"/>
    </xf>
    <xf numFmtId="0" fontId="112" fillId="0" borderId="1" xfId="0" applyFont="1" applyBorder="1" applyAlignment="1">
      <alignment horizontal="center" vertical="center"/>
    </xf>
    <xf numFmtId="49" fontId="16" fillId="46" borderId="1" xfId="21" applyNumberFormat="1" applyFont="1" applyFill="1" applyBorder="1" applyAlignment="1">
      <alignment horizontal="center" vertical="center"/>
    </xf>
    <xf numFmtId="49" fontId="16" fillId="46" borderId="1" xfId="4" applyNumberFormat="1" applyFont="1" applyFill="1" applyBorder="1" applyAlignment="1">
      <alignment horizontal="center" vertical="center"/>
    </xf>
    <xf numFmtId="49" fontId="16" fillId="46" borderId="1" xfId="4" applyNumberFormat="1" applyFont="1" applyFill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49" fontId="16" fillId="46" borderId="1" xfId="21" applyNumberFormat="1" applyFont="1" applyFill="1" applyBorder="1" applyAlignment="1">
      <alignment horizontal="center" vertical="center" wrapText="1"/>
    </xf>
    <xf numFmtId="41" fontId="10" fillId="36" borderId="1" xfId="76" applyFont="1" applyFill="1" applyBorder="1" applyAlignment="1">
      <alignment horizontal="center" vertical="center"/>
    </xf>
    <xf numFmtId="0" fontId="18" fillId="2" borderId="1" xfId="77" applyFont="1" applyFill="1" applyBorder="1" applyAlignment="1">
      <alignment horizontal="left" vertical="center"/>
    </xf>
    <xf numFmtId="0" fontId="114" fillId="0" borderId="1" xfId="15" applyFont="1" applyBorder="1" applyAlignment="1">
      <alignment horizontal="center" vertical="center" wrapText="1"/>
    </xf>
    <xf numFmtId="0" fontId="115" fillId="0" borderId="1" xfId="15" applyFont="1" applyBorder="1" applyAlignment="1">
      <alignment horizontal="center" vertical="center" wrapText="1"/>
    </xf>
    <xf numFmtId="0" fontId="16" fillId="42" borderId="1" xfId="10" applyFont="1" applyFill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15" fillId="0" borderId="25" xfId="21" applyBorder="1">
      <alignment vertical="center"/>
    </xf>
    <xf numFmtId="0" fontId="15" fillId="44" borderId="25" xfId="21" applyFill="1" applyBorder="1">
      <alignment vertical="center"/>
    </xf>
    <xf numFmtId="0" fontId="110" fillId="45" borderId="25" xfId="21" applyFont="1" applyFill="1" applyBorder="1">
      <alignment vertical="center"/>
    </xf>
    <xf numFmtId="49" fontId="16" fillId="47" borderId="1" xfId="10" applyNumberFormat="1" applyFont="1" applyFill="1" applyBorder="1" applyAlignment="1">
      <alignment horizontal="center" vertical="center" wrapText="1"/>
    </xf>
    <xf numFmtId="0" fontId="43" fillId="0" borderId="1" xfId="41629" applyFont="1" applyBorder="1" applyAlignment="1">
      <alignment horizontal="left" vertical="center" wrapText="1"/>
    </xf>
    <xf numFmtId="49" fontId="101" fillId="0" borderId="1" xfId="10" applyNumberFormat="1" applyFont="1" applyBorder="1" applyAlignment="1">
      <alignment horizontal="center" vertical="center" wrapText="1"/>
    </xf>
    <xf numFmtId="0" fontId="16" fillId="47" borderId="1" xfId="10" applyFont="1" applyFill="1" applyBorder="1" applyAlignment="1">
      <alignment horizontal="center" vertical="center" wrapText="1"/>
    </xf>
    <xf numFmtId="0" fontId="43" fillId="41" borderId="1" xfId="41629" applyFont="1" applyFill="1" applyBorder="1" applyAlignment="1">
      <alignment horizontal="left" vertical="center" wrapText="1"/>
    </xf>
    <xf numFmtId="49" fontId="101" fillId="47" borderId="1" xfId="10" applyNumberFormat="1" applyFont="1" applyFill="1" applyBorder="1" applyAlignment="1">
      <alignment horizontal="center" vertical="center" wrapText="1"/>
    </xf>
    <xf numFmtId="41" fontId="8" fillId="0" borderId="0" xfId="76" applyFont="1" applyAlignment="1">
      <alignment horizontal="right" vertical="center"/>
    </xf>
    <xf numFmtId="0" fontId="16" fillId="4" borderId="0" xfId="21" applyFont="1" applyFill="1">
      <alignment vertical="center"/>
    </xf>
    <xf numFmtId="49" fontId="16" fillId="48" borderId="1" xfId="14" applyNumberFormat="1" applyFont="1" applyFill="1" applyBorder="1" applyAlignment="1">
      <alignment horizontal="center" vertical="center" shrinkToFit="1"/>
    </xf>
    <xf numFmtId="49" fontId="16" fillId="48" borderId="1" xfId="14" applyNumberFormat="1" applyFont="1" applyFill="1" applyBorder="1" applyAlignment="1">
      <alignment horizontal="center" vertical="center" wrapText="1"/>
    </xf>
    <xf numFmtId="185" fontId="8" fillId="0" borderId="1" xfId="32" applyNumberFormat="1" applyFont="1" applyBorder="1" applyAlignment="1">
      <alignment horizontal="right" vertical="center" wrapText="1"/>
    </xf>
    <xf numFmtId="188" fontId="12" fillId="37" borderId="7" xfId="21" applyNumberFormat="1" applyFont="1" applyFill="1" applyBorder="1">
      <alignment vertical="center"/>
    </xf>
    <xf numFmtId="0" fontId="12" fillId="37" borderId="7" xfId="21" applyFont="1" applyFill="1" applyBorder="1" applyAlignment="1">
      <alignment horizontal="center" vertical="center"/>
    </xf>
    <xf numFmtId="185" fontId="16" fillId="0" borderId="1" xfId="76" applyNumberFormat="1" applyFont="1" applyBorder="1" applyAlignment="1">
      <alignment horizontal="right" vertical="center" wrapText="1"/>
    </xf>
    <xf numFmtId="188" fontId="8" fillId="0" borderId="1" xfId="32" applyNumberFormat="1" applyFont="1" applyBorder="1" applyAlignment="1">
      <alignment horizontal="center" vertical="center" shrinkToFit="1"/>
    </xf>
    <xf numFmtId="185" fontId="8" fillId="0" borderId="3" xfId="32" applyNumberFormat="1" applyFont="1" applyBorder="1" applyAlignment="1">
      <alignment vertical="center" wrapText="1"/>
    </xf>
    <xf numFmtId="188" fontId="8" fillId="0" borderId="1" xfId="15" applyNumberFormat="1" applyFont="1" applyBorder="1" applyAlignment="1">
      <alignment horizontal="center" vertical="center" wrapText="1"/>
    </xf>
    <xf numFmtId="0" fontId="117" fillId="0" borderId="1" xfId="21" applyFont="1" applyBorder="1" applyAlignment="1">
      <alignment horizontal="center" vertical="center"/>
    </xf>
    <xf numFmtId="0" fontId="16" fillId="48" borderId="1" xfId="21" applyFont="1" applyFill="1" applyBorder="1" applyAlignment="1">
      <alignment horizontal="center" vertical="center"/>
    </xf>
    <xf numFmtId="0" fontId="16" fillId="48" borderId="1" xfId="21" applyFont="1" applyFill="1" applyBorder="1" applyAlignment="1">
      <alignment horizontal="center" vertical="center" wrapText="1"/>
    </xf>
    <xf numFmtId="188" fontId="8" fillId="0" borderId="3" xfId="21" applyNumberFormat="1" applyFont="1" applyBorder="1" applyAlignment="1">
      <alignment horizontal="center" vertical="center"/>
    </xf>
    <xf numFmtId="0" fontId="11" fillId="0" borderId="3" xfId="21" applyFont="1" applyBorder="1" applyAlignment="1">
      <alignment horizontal="center" vertical="center"/>
    </xf>
    <xf numFmtId="185" fontId="8" fillId="0" borderId="1" xfId="76" applyNumberFormat="1" applyFont="1" applyBorder="1" applyAlignment="1">
      <alignment horizontal="right" vertical="center" wrapText="1"/>
    </xf>
    <xf numFmtId="0" fontId="13" fillId="0" borderId="1" xfId="15" applyFont="1" applyBorder="1" applyAlignment="1">
      <alignment horizontal="center" vertical="center" wrapText="1"/>
    </xf>
    <xf numFmtId="188" fontId="8" fillId="0" borderId="3" xfId="15" applyNumberFormat="1" applyFont="1" applyBorder="1" applyAlignment="1">
      <alignment horizontal="center" vertical="center" wrapText="1"/>
    </xf>
    <xf numFmtId="188" fontId="8" fillId="0" borderId="1" xfId="32" applyNumberFormat="1" applyFont="1" applyBorder="1" applyAlignment="1">
      <alignment horizontal="center" vertical="center" wrapText="1"/>
    </xf>
    <xf numFmtId="0" fontId="13" fillId="0" borderId="1" xfId="15" applyFont="1" applyBorder="1" applyAlignment="1">
      <alignment vertical="center" wrapText="1"/>
    </xf>
    <xf numFmtId="188" fontId="8" fillId="0" borderId="3" xfId="32" applyNumberFormat="1" applyFont="1" applyBorder="1" applyAlignment="1">
      <alignment horizontal="center" vertical="center" wrapText="1"/>
    </xf>
    <xf numFmtId="0" fontId="8" fillId="0" borderId="1" xfId="15" applyFont="1" applyBorder="1" applyAlignment="1">
      <alignment vertical="center" wrapText="1"/>
    </xf>
    <xf numFmtId="0" fontId="8" fillId="0" borderId="1" xfId="32" applyFont="1" applyBorder="1" applyAlignment="1">
      <alignment vertical="center" wrapText="1" shrinkToFit="1"/>
    </xf>
    <xf numFmtId="176" fontId="8" fillId="0" borderId="0" xfId="21" applyNumberFormat="1" applyFont="1" applyAlignment="1">
      <alignment horizontal="center" vertical="center"/>
    </xf>
    <xf numFmtId="0" fontId="119" fillId="0" borderId="0" xfId="21" applyFont="1" applyAlignment="1">
      <alignment horizontal="center" vertical="center"/>
    </xf>
    <xf numFmtId="0" fontId="110" fillId="45" borderId="25" xfId="21" applyFont="1" applyFill="1" applyBorder="1" applyAlignment="1">
      <alignment horizontal="center" vertical="center"/>
    </xf>
    <xf numFmtId="0" fontId="8" fillId="51" borderId="6" xfId="77" applyFont="1" applyFill="1" applyBorder="1" applyAlignment="1">
      <alignment horizontal="center" vertical="center" wrapText="1"/>
    </xf>
    <xf numFmtId="0" fontId="18" fillId="50" borderId="1" xfId="77" applyFont="1" applyFill="1" applyBorder="1" applyAlignment="1">
      <alignment horizontal="center" vertical="center"/>
    </xf>
    <xf numFmtId="0" fontId="18" fillId="0" borderId="1" xfId="77" applyFont="1" applyBorder="1" applyAlignment="1">
      <alignment horizontal="center" vertical="center" wrapText="1"/>
    </xf>
    <xf numFmtId="0" fontId="18" fillId="50" borderId="1" xfId="77" applyFont="1" applyFill="1" applyBorder="1" applyAlignment="1">
      <alignment horizontal="center" vertical="center" wrapText="1"/>
    </xf>
    <xf numFmtId="0" fontId="121" fillId="37" borderId="1" xfId="21" applyFont="1" applyFill="1" applyBorder="1" applyAlignment="1">
      <alignment horizontal="center" vertical="center"/>
    </xf>
    <xf numFmtId="0" fontId="8" fillId="2" borderId="1" xfId="21" applyFont="1" applyFill="1" applyBorder="1" applyAlignment="1">
      <alignment horizontal="center" vertical="center"/>
    </xf>
    <xf numFmtId="0" fontId="120" fillId="0" borderId="1" xfId="77" applyFont="1" applyBorder="1" applyAlignment="1">
      <alignment horizontal="center" vertical="center" wrapText="1"/>
    </xf>
    <xf numFmtId="0" fontId="18" fillId="50" borderId="1" xfId="77" applyFont="1" applyFill="1" applyBorder="1" applyAlignment="1">
      <alignment horizontal="center" vertical="center" shrinkToFit="1"/>
    </xf>
    <xf numFmtId="0" fontId="119" fillId="0" borderId="0" xfId="21" applyFont="1">
      <alignment vertical="center"/>
    </xf>
    <xf numFmtId="178" fontId="15" fillId="0" borderId="0" xfId="21" applyNumberFormat="1" applyAlignment="1">
      <alignment horizontal="center" vertical="center"/>
    </xf>
    <xf numFmtId="0" fontId="18" fillId="4" borderId="1" xfId="77" applyFont="1" applyFill="1" applyBorder="1" applyAlignment="1">
      <alignment horizontal="center" vertical="center" wrapText="1"/>
    </xf>
    <xf numFmtId="177" fontId="18" fillId="0" borderId="1" xfId="76" applyNumberFormat="1" applyFont="1" applyBorder="1" applyAlignment="1">
      <alignment horizontal="right" vertical="center"/>
    </xf>
    <xf numFmtId="0" fontId="14" fillId="0" borderId="4" xfId="77" applyFont="1" applyBorder="1" applyAlignment="1">
      <alignment horizontal="center" vertical="center"/>
    </xf>
    <xf numFmtId="177" fontId="18" fillId="4" borderId="1" xfId="77" applyNumberFormat="1" applyFont="1" applyFill="1" applyBorder="1" applyAlignment="1">
      <alignment horizontal="right" vertical="center"/>
    </xf>
    <xf numFmtId="0" fontId="24" fillId="2" borderId="4" xfId="15" applyFont="1" applyFill="1" applyBorder="1" applyAlignment="1">
      <alignment horizontal="center" vertical="center" wrapText="1"/>
    </xf>
    <xf numFmtId="178" fontId="18" fillId="4" borderId="1" xfId="77" applyNumberFormat="1" applyFont="1" applyFill="1" applyBorder="1" applyAlignment="1">
      <alignment horizontal="center" vertical="center"/>
    </xf>
    <xf numFmtId="0" fontId="24" fillId="0" borderId="4" xfId="15" applyFont="1" applyBorder="1" applyAlignment="1">
      <alignment horizontal="center" vertical="center" wrapText="1"/>
    </xf>
    <xf numFmtId="0" fontId="120" fillId="4" borderId="1" xfId="77" applyFont="1" applyFill="1" applyBorder="1" applyAlignment="1">
      <alignment horizontal="center" vertical="center" wrapText="1"/>
    </xf>
    <xf numFmtId="178" fontId="120" fillId="4" borderId="1" xfId="77" applyNumberFormat="1" applyFont="1" applyFill="1" applyBorder="1" applyAlignment="1">
      <alignment horizontal="center" vertical="center"/>
    </xf>
    <xf numFmtId="0" fontId="120" fillId="0" borderId="1" xfId="77" applyFont="1" applyBorder="1" applyAlignment="1">
      <alignment horizontal="center" vertical="center"/>
    </xf>
    <xf numFmtId="178" fontId="18" fillId="4" borderId="1" xfId="77" applyNumberFormat="1" applyFont="1" applyFill="1" applyBorder="1" applyAlignment="1">
      <alignment horizontal="center" vertical="center" wrapText="1"/>
    </xf>
    <xf numFmtId="178" fontId="18" fillId="50" borderId="1" xfId="77" applyNumberFormat="1" applyFont="1" applyFill="1" applyBorder="1" applyAlignment="1">
      <alignment horizontal="center" vertical="center" wrapText="1"/>
    </xf>
    <xf numFmtId="0" fontId="120" fillId="50" borderId="1" xfId="77" applyFont="1" applyFill="1" applyBorder="1" applyAlignment="1">
      <alignment horizontal="center" vertical="center"/>
    </xf>
    <xf numFmtId="0" fontId="120" fillId="4" borderId="1" xfId="77" applyFont="1" applyFill="1" applyBorder="1" applyAlignment="1">
      <alignment horizontal="center" vertical="center"/>
    </xf>
    <xf numFmtId="0" fontId="8" fillId="4" borderId="0" xfId="21" applyFont="1" applyFill="1">
      <alignment vertical="center"/>
    </xf>
    <xf numFmtId="0" fontId="15" fillId="4" borderId="25" xfId="21" applyFill="1" applyBorder="1">
      <alignment vertical="center"/>
    </xf>
    <xf numFmtId="0" fontId="16" fillId="4" borderId="25" xfId="14" applyFont="1" applyFill="1" applyBorder="1" applyAlignment="1">
      <alignment horizontal="center" vertical="center" wrapText="1"/>
    </xf>
    <xf numFmtId="0" fontId="122" fillId="4" borderId="0" xfId="21" applyFont="1" applyFill="1" applyAlignment="1">
      <alignment horizontal="center" vertical="center"/>
    </xf>
    <xf numFmtId="177" fontId="21" fillId="4" borderId="1" xfId="15" applyNumberFormat="1" applyFont="1" applyFill="1" applyBorder="1" applyAlignment="1">
      <alignment horizontal="right" vertical="center" wrapText="1"/>
    </xf>
    <xf numFmtId="0" fontId="16" fillId="4" borderId="4" xfId="77" applyFont="1" applyFill="1" applyBorder="1" applyAlignment="1">
      <alignment horizontal="center" vertical="center"/>
    </xf>
    <xf numFmtId="0" fontId="120" fillId="50" borderId="1" xfId="77" applyFont="1" applyFill="1" applyBorder="1" applyAlignment="1">
      <alignment horizontal="center" vertical="center" wrapText="1"/>
    </xf>
    <xf numFmtId="0" fontId="12" fillId="37" borderId="1" xfId="21" applyFont="1" applyFill="1" applyBorder="1" applyAlignment="1">
      <alignment horizontal="center" vertical="center"/>
    </xf>
    <xf numFmtId="0" fontId="51" fillId="4" borderId="1" xfId="21" applyFont="1" applyFill="1" applyBorder="1" applyAlignment="1">
      <alignment horizontal="center" vertical="center"/>
    </xf>
    <xf numFmtId="0" fontId="18" fillId="0" borderId="1" xfId="82" applyFont="1" applyBorder="1" applyAlignment="1">
      <alignment horizontal="center" vertical="center"/>
    </xf>
    <xf numFmtId="178" fontId="18" fillId="0" borderId="1" xfId="77" applyNumberFormat="1" applyFont="1" applyBorder="1" applyAlignment="1">
      <alignment horizontal="center" vertical="center" wrapText="1"/>
    </xf>
    <xf numFmtId="0" fontId="122" fillId="4" borderId="1" xfId="21" applyFont="1" applyFill="1" applyBorder="1" applyAlignment="1">
      <alignment horizontal="center" vertical="center"/>
    </xf>
    <xf numFmtId="0" fontId="16" fillId="51" borderId="1" xfId="77" applyFont="1" applyFill="1" applyBorder="1" applyAlignment="1">
      <alignment horizontal="center" vertical="center"/>
    </xf>
    <xf numFmtId="0" fontId="108" fillId="0" borderId="0" xfId="21" applyFont="1" applyAlignment="1">
      <alignment horizontal="left" vertical="center"/>
    </xf>
    <xf numFmtId="0" fontId="122" fillId="0" borderId="1" xfId="21" applyFont="1" applyBorder="1" applyAlignment="1">
      <alignment horizontal="center" vertical="center"/>
    </xf>
    <xf numFmtId="0" fontId="119" fillId="0" borderId="0" xfId="21" applyFont="1" applyAlignment="1">
      <alignment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17" fillId="0" borderId="1" xfId="41630" applyFont="1" applyBorder="1" applyAlignment="1">
      <alignment horizontal="center" vertical="center"/>
    </xf>
    <xf numFmtId="0" fontId="111" fillId="0" borderId="1" xfId="41630" applyFont="1" applyBorder="1" applyAlignment="1">
      <alignment horizontal="center" vertical="center"/>
    </xf>
    <xf numFmtId="38" fontId="8" fillId="0" borderId="1" xfId="76" applyNumberFormat="1" applyFont="1" applyBorder="1" applyAlignment="1">
      <alignment horizontal="right" vertical="center"/>
    </xf>
    <xf numFmtId="0" fontId="16" fillId="4" borderId="1" xfId="21" applyFont="1" applyFill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/>
    </xf>
    <xf numFmtId="49" fontId="18" fillId="0" borderId="1" xfId="10" applyNumberFormat="1" applyFont="1" applyBorder="1" applyAlignment="1">
      <alignment horizontal="center" vertical="center" wrapText="1"/>
    </xf>
    <xf numFmtId="0" fontId="18" fillId="0" borderId="1" xfId="77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17" fillId="0" borderId="1" xfId="0" applyFont="1" applyBorder="1" applyAlignment="1">
      <alignment horizontal="center" vertical="center"/>
    </xf>
    <xf numFmtId="0" fontId="123" fillId="2" borderId="1" xfId="4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6" fillId="40" borderId="1" xfId="21" applyFont="1" applyFill="1" applyBorder="1" applyAlignment="1">
      <alignment horizontal="center" vertical="center" wrapText="1"/>
    </xf>
    <xf numFmtId="0" fontId="113" fillId="0" borderId="1" xfId="80" applyFont="1" applyBorder="1" applyAlignment="1">
      <alignment horizontal="center" vertical="center"/>
    </xf>
    <xf numFmtId="0" fontId="16" fillId="50" borderId="1" xfId="77" applyFont="1" applyFill="1" applyBorder="1" applyAlignment="1">
      <alignment horizontal="center" vertical="center" wrapText="1"/>
    </xf>
    <xf numFmtId="0" fontId="16" fillId="50" borderId="1" xfId="77" applyFont="1" applyFill="1" applyBorder="1" applyAlignment="1">
      <alignment horizontal="center" vertical="center"/>
    </xf>
    <xf numFmtId="0" fontId="43" fillId="50" borderId="1" xfId="77" applyFont="1" applyFill="1" applyBorder="1" applyAlignment="1">
      <alignment horizontal="center" vertical="center"/>
    </xf>
    <xf numFmtId="0" fontId="43" fillId="50" borderId="1" xfId="77" applyFont="1" applyFill="1" applyBorder="1" applyAlignment="1">
      <alignment horizontal="center" vertical="center" wrapText="1"/>
    </xf>
    <xf numFmtId="0" fontId="16" fillId="50" borderId="1" xfId="78" applyNumberFormat="1" applyFont="1" applyFill="1" applyBorder="1" applyAlignment="1">
      <alignment horizontal="center" vertical="center" wrapText="1"/>
    </xf>
    <xf numFmtId="0" fontId="16" fillId="0" borderId="1" xfId="78" applyNumberFormat="1" applyFont="1" applyBorder="1" applyAlignment="1">
      <alignment horizontal="center" vertical="center"/>
    </xf>
    <xf numFmtId="0" fontId="16" fillId="50" borderId="1" xfId="78" applyNumberFormat="1" applyFont="1" applyFill="1" applyBorder="1" applyAlignment="1">
      <alignment horizontal="center" vertical="center"/>
    </xf>
    <xf numFmtId="0" fontId="16" fillId="0" borderId="1" xfId="78" applyNumberFormat="1" applyFont="1" applyBorder="1" applyAlignment="1">
      <alignment horizontal="center" vertical="center" wrapText="1"/>
    </xf>
    <xf numFmtId="0" fontId="43" fillId="0" borderId="1" xfId="78" applyNumberFormat="1" applyFont="1" applyBorder="1" applyAlignment="1">
      <alignment horizontal="center" vertical="center"/>
    </xf>
    <xf numFmtId="0" fontId="43" fillId="50" borderId="1" xfId="78" applyNumberFormat="1" applyFont="1" applyFill="1" applyBorder="1" applyAlignment="1">
      <alignment horizontal="center" vertical="center"/>
    </xf>
    <xf numFmtId="0" fontId="43" fillId="50" borderId="1" xfId="77" applyFont="1" applyFill="1" applyBorder="1" applyAlignment="1">
      <alignment vertical="center" wrapText="1"/>
    </xf>
    <xf numFmtId="178" fontId="43" fillId="50" borderId="1" xfId="78" applyNumberFormat="1" applyFont="1" applyFill="1" applyBorder="1" applyAlignment="1">
      <alignment horizontal="center" vertical="center" wrapText="1"/>
    </xf>
    <xf numFmtId="189" fontId="16" fillId="50" borderId="1" xfId="79" applyNumberFormat="1" applyFont="1" applyFill="1" applyBorder="1" applyAlignment="1">
      <alignment horizontal="center" vertical="center" wrapText="1"/>
    </xf>
    <xf numFmtId="178" fontId="16" fillId="50" borderId="1" xfId="78" applyNumberFormat="1" applyFont="1" applyFill="1" applyBorder="1" applyAlignment="1">
      <alignment horizontal="center" vertical="center"/>
    </xf>
    <xf numFmtId="0" fontId="16" fillId="50" borderId="1" xfId="77" quotePrefix="1" applyFont="1" applyFill="1" applyBorder="1" applyAlignment="1">
      <alignment horizontal="center" vertical="center"/>
    </xf>
    <xf numFmtId="178" fontId="43" fillId="50" borderId="1" xfId="77" applyNumberFormat="1" applyFont="1" applyFill="1" applyBorder="1" applyAlignment="1">
      <alignment horizontal="center" vertical="center"/>
    </xf>
    <xf numFmtId="0" fontId="94" fillId="0" borderId="1" xfId="78" applyNumberFormat="1" applyFont="1" applyBorder="1" applyAlignment="1">
      <alignment horizontal="center" vertical="center"/>
    </xf>
    <xf numFmtId="0" fontId="94" fillId="0" borderId="1" xfId="78" applyNumberFormat="1" applyFont="1" applyBorder="1" applyAlignment="1">
      <alignment horizontal="center" vertical="center" wrapText="1"/>
    </xf>
    <xf numFmtId="0" fontId="94" fillId="50" borderId="1" xfId="78" applyNumberFormat="1" applyFont="1" applyFill="1" applyBorder="1" applyAlignment="1">
      <alignment horizontal="center" vertical="center" wrapText="1"/>
    </xf>
    <xf numFmtId="178" fontId="94" fillId="50" borderId="1" xfId="78" applyNumberFormat="1" applyFont="1" applyFill="1" applyBorder="1" applyAlignment="1">
      <alignment horizontal="center" vertical="center" wrapText="1"/>
    </xf>
    <xf numFmtId="190" fontId="16" fillId="50" borderId="1" xfId="78" applyNumberFormat="1" applyFont="1" applyFill="1" applyBorder="1" applyAlignment="1">
      <alignment horizontal="center" vertical="center"/>
    </xf>
    <xf numFmtId="189" fontId="16" fillId="0" borderId="1" xfId="79" applyNumberFormat="1" applyFont="1" applyBorder="1" applyAlignment="1">
      <alignment vertical="center" wrapText="1"/>
    </xf>
    <xf numFmtId="178" fontId="16" fillId="50" borderId="1" xfId="78" applyNumberFormat="1" applyFont="1" applyFill="1" applyBorder="1" applyAlignment="1">
      <alignment horizontal="center" vertical="center" wrapText="1"/>
    </xf>
    <xf numFmtId="0" fontId="111" fillId="0" borderId="5" xfId="0" applyFont="1" applyBorder="1" applyAlignment="1">
      <alignment horizontal="center" vertical="center"/>
    </xf>
    <xf numFmtId="0" fontId="16" fillId="4" borderId="1" xfId="77" applyFont="1" applyFill="1" applyBorder="1" applyAlignment="1">
      <alignment horizontal="center" vertical="center" wrapText="1"/>
    </xf>
    <xf numFmtId="0" fontId="0" fillId="46" borderId="1" xfId="0" applyFill="1" applyBorder="1">
      <alignment vertical="center"/>
    </xf>
    <xf numFmtId="187" fontId="8" fillId="0" borderId="1" xfId="21" applyNumberFormat="1" applyFont="1" applyBorder="1" applyAlignment="1">
      <alignment horizontal="center" vertical="center" wrapText="1"/>
    </xf>
    <xf numFmtId="179" fontId="8" fillId="0" borderId="1" xfId="4" applyNumberFormat="1" applyFont="1" applyBorder="1" applyAlignment="1">
      <alignment horizontal="center" vertical="center"/>
    </xf>
    <xf numFmtId="49" fontId="8" fillId="46" borderId="1" xfId="4" applyNumberFormat="1" applyFont="1" applyFill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 vertical="center"/>
    </xf>
    <xf numFmtId="49" fontId="8" fillId="46" borderId="1" xfId="4" applyNumberFormat="1" applyFont="1" applyFill="1" applyBorder="1" applyAlignment="1">
      <alignment horizontal="center" vertical="center" wrapText="1"/>
    </xf>
    <xf numFmtId="3" fontId="16" fillId="2" borderId="1" xfId="4" applyNumberFormat="1" applyFont="1" applyFill="1" applyBorder="1" applyAlignment="1">
      <alignment horizontal="center" vertical="center" wrapText="1"/>
    </xf>
    <xf numFmtId="179" fontId="16" fillId="0" borderId="1" xfId="4" applyNumberFormat="1" applyFont="1" applyBorder="1" applyAlignment="1">
      <alignment horizontal="center" vertical="center"/>
    </xf>
    <xf numFmtId="49" fontId="101" fillId="46" borderId="1" xfId="21" applyNumberFormat="1" applyFont="1" applyFill="1" applyBorder="1" applyAlignment="1">
      <alignment horizontal="center" vertical="center"/>
    </xf>
    <xf numFmtId="49" fontId="101" fillId="0" borderId="1" xfId="21" applyNumberFormat="1" applyFont="1" applyBorder="1" applyAlignment="1">
      <alignment horizontal="center" vertical="center"/>
    </xf>
    <xf numFmtId="49" fontId="101" fillId="46" borderId="1" xfId="4" applyNumberFormat="1" applyFont="1" applyFill="1" applyBorder="1" applyAlignment="1">
      <alignment horizontal="center" vertical="center"/>
    </xf>
    <xf numFmtId="49" fontId="101" fillId="0" borderId="1" xfId="4" applyNumberFormat="1" applyFont="1" applyBorder="1" applyAlignment="1">
      <alignment horizontal="center" vertical="center"/>
    </xf>
    <xf numFmtId="49" fontId="101" fillId="46" borderId="1" xfId="21" applyNumberFormat="1" applyFont="1" applyFill="1" applyBorder="1">
      <alignment vertical="center"/>
    </xf>
    <xf numFmtId="49" fontId="101" fillId="0" borderId="1" xfId="21" applyNumberFormat="1" applyFont="1" applyBorder="1" applyAlignment="1">
      <alignment horizontal="center" vertical="center" wrapText="1"/>
    </xf>
    <xf numFmtId="49" fontId="18" fillId="0" borderId="1" xfId="21" quotePrefix="1" applyNumberFormat="1" applyFont="1" applyBorder="1" applyAlignment="1">
      <alignment horizontal="center" vertical="center" wrapText="1"/>
    </xf>
    <xf numFmtId="49" fontId="101" fillId="46" borderId="1" xfId="21" quotePrefix="1" applyNumberFormat="1" applyFont="1" applyFill="1" applyBorder="1" applyAlignment="1">
      <alignment horizontal="center" vertical="center" wrapText="1"/>
    </xf>
    <xf numFmtId="49" fontId="101" fillId="46" borderId="1" xfId="21" applyNumberFormat="1" applyFont="1" applyFill="1" applyBorder="1" applyAlignment="1">
      <alignment horizontal="center" vertical="center" wrapText="1"/>
    </xf>
    <xf numFmtId="0" fontId="16" fillId="40" borderId="1" xfId="0" applyFont="1" applyFill="1" applyBorder="1" applyAlignment="1">
      <alignment horizontal="center" vertical="center"/>
    </xf>
    <xf numFmtId="49" fontId="18" fillId="46" borderId="1" xfId="21" quotePrefix="1" applyNumberFormat="1" applyFont="1" applyFill="1" applyBorder="1" applyAlignment="1">
      <alignment horizontal="center" vertical="center" wrapText="1"/>
    </xf>
    <xf numFmtId="0" fontId="8" fillId="43" borderId="6" xfId="21" applyFont="1" applyFill="1" applyBorder="1" applyAlignment="1">
      <alignment horizontal="center" vertical="center"/>
    </xf>
    <xf numFmtId="0" fontId="8" fillId="0" borderId="3" xfId="15" applyFont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left" vertical="center" wrapText="1" shrinkToFit="1"/>
    </xf>
    <xf numFmtId="0" fontId="8" fillId="0" borderId="1" xfId="32" applyFont="1" applyFill="1" applyBorder="1" applyAlignment="1">
      <alignment horizontal="left" vertical="center" wrapText="1"/>
    </xf>
    <xf numFmtId="188" fontId="8" fillId="0" borderId="1" xfId="32" applyNumberFormat="1" applyFont="1" applyFill="1" applyBorder="1" applyAlignment="1">
      <alignment horizontal="center" vertical="center" wrapText="1"/>
    </xf>
    <xf numFmtId="3" fontId="8" fillId="0" borderId="1" xfId="32" applyNumberFormat="1" applyFont="1" applyFill="1" applyBorder="1" applyAlignment="1">
      <alignment horizontal="center" vertical="center" wrapText="1"/>
    </xf>
    <xf numFmtId="185" fontId="8" fillId="0" borderId="1" xfId="76" applyNumberFormat="1" applyFont="1" applyFill="1" applyBorder="1" applyAlignment="1">
      <alignment horizontal="right" vertical="center" wrapText="1"/>
    </xf>
    <xf numFmtId="0" fontId="16" fillId="0" borderId="1" xfId="21" applyFont="1" applyFill="1" applyBorder="1" applyAlignment="1">
      <alignment horizontal="center" vertical="center"/>
    </xf>
    <xf numFmtId="0" fontId="16" fillId="0" borderId="1" xfId="21" applyFont="1" applyFill="1" applyBorder="1" applyAlignment="1">
      <alignment vertical="center"/>
    </xf>
    <xf numFmtId="0" fontId="16" fillId="48" borderId="1" xfId="21" applyFont="1" applyFill="1" applyBorder="1" applyAlignment="1">
      <alignment vertical="center"/>
    </xf>
    <xf numFmtId="0" fontId="16" fillId="0" borderId="3" xfId="15" applyFont="1" applyFill="1" applyBorder="1" applyAlignment="1">
      <alignment horizontal="left" vertical="center" wrapText="1"/>
    </xf>
    <xf numFmtId="0" fontId="16" fillId="0" borderId="1" xfId="21" applyFont="1" applyFill="1" applyBorder="1" applyAlignment="1">
      <alignment horizontal="center" vertical="center" wrapText="1"/>
    </xf>
    <xf numFmtId="0" fontId="16" fillId="0" borderId="1" xfId="15" applyFont="1" applyFill="1" applyBorder="1" applyAlignment="1">
      <alignment horizontal="left" vertical="center" wrapText="1"/>
    </xf>
    <xf numFmtId="188" fontId="8" fillId="0" borderId="1" xfId="15" applyNumberFormat="1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188" fontId="8" fillId="0" borderId="1" xfId="15" applyNumberFormat="1" applyFont="1" applyFill="1" applyBorder="1" applyAlignment="1">
      <alignment horizontal="center" vertical="center" shrinkToFit="1"/>
    </xf>
    <xf numFmtId="3" fontId="16" fillId="0" borderId="3" xfId="32" applyNumberFormat="1" applyFont="1" applyFill="1" applyBorder="1" applyAlignment="1">
      <alignment vertical="center" wrapText="1"/>
    </xf>
    <xf numFmtId="3" fontId="16" fillId="0" borderId="1" xfId="32" applyNumberFormat="1" applyFont="1" applyFill="1" applyBorder="1" applyAlignment="1">
      <alignment horizontal="left" vertical="center" wrapText="1"/>
    </xf>
    <xf numFmtId="185" fontId="8" fillId="0" borderId="1" xfId="32" applyNumberFormat="1" applyFont="1" applyFill="1" applyBorder="1" applyAlignment="1">
      <alignment horizontal="right" vertical="center" wrapText="1"/>
    </xf>
    <xf numFmtId="0" fontId="16" fillId="0" borderId="1" xfId="21" applyFont="1" applyFill="1" applyBorder="1">
      <alignment vertical="center"/>
    </xf>
    <xf numFmtId="0" fontId="16" fillId="0" borderId="3" xfId="15" applyFont="1" applyFill="1" applyBorder="1" applyAlignment="1">
      <alignment horizontal="left" vertical="center" wrapText="1" shrinkToFit="1"/>
    </xf>
    <xf numFmtId="0" fontId="16" fillId="0" borderId="1" xfId="15" applyFont="1" applyFill="1" applyBorder="1" applyAlignment="1">
      <alignment horizontal="left" vertical="center" wrapText="1" shrinkToFit="1"/>
    </xf>
    <xf numFmtId="0" fontId="16" fillId="0" borderId="1" xfId="32" applyFont="1" applyFill="1" applyBorder="1" applyAlignment="1">
      <alignment horizontal="left" vertical="center" wrapText="1"/>
    </xf>
    <xf numFmtId="188" fontId="8" fillId="0" borderId="1" xfId="32" applyNumberFormat="1" applyFont="1" applyFill="1" applyBorder="1" applyAlignment="1">
      <alignment horizontal="center" vertical="center" shrinkToFit="1"/>
    </xf>
    <xf numFmtId="185" fontId="16" fillId="0" borderId="1" xfId="76" applyNumberFormat="1" applyFont="1" applyFill="1" applyBorder="1" applyAlignment="1">
      <alignment horizontal="right" vertical="center" wrapText="1"/>
    </xf>
    <xf numFmtId="0" fontId="8" fillId="0" borderId="1" xfId="15" applyFont="1" applyFill="1" applyBorder="1" applyAlignment="1">
      <alignment horizontal="left" vertical="center" wrapText="1"/>
    </xf>
    <xf numFmtId="0" fontId="8" fillId="0" borderId="1" xfId="21" applyFont="1" applyFill="1" applyBorder="1">
      <alignment vertical="center"/>
    </xf>
    <xf numFmtId="177" fontId="101" fillId="0" borderId="1" xfId="21" applyNumberFormat="1" applyFont="1" applyFill="1" applyBorder="1" applyAlignment="1">
      <alignment horizontal="right" vertical="center"/>
    </xf>
    <xf numFmtId="177" fontId="101" fillId="0" borderId="1" xfId="21" applyNumberFormat="1" applyFont="1" applyBorder="1" applyAlignment="1">
      <alignment horizontal="right" vertical="center"/>
    </xf>
    <xf numFmtId="0" fontId="11" fillId="0" borderId="1" xfId="15" applyNumberFormat="1" applyFont="1" applyFill="1" applyBorder="1" applyAlignment="1">
      <alignment horizontal="center" vertical="center" wrapText="1"/>
    </xf>
    <xf numFmtId="0" fontId="11" fillId="0" borderId="1" xfId="21" applyFont="1" applyFill="1" applyBorder="1" applyAlignment="1">
      <alignment horizontal="center" vertical="center"/>
    </xf>
    <xf numFmtId="0" fontId="16" fillId="0" borderId="1" xfId="15" applyFont="1" applyBorder="1" applyAlignment="1">
      <alignment horizontal="left" vertical="center"/>
    </xf>
    <xf numFmtId="177" fontId="125" fillId="0" borderId="1" xfId="15" applyNumberFormat="1" applyFont="1" applyBorder="1" applyAlignment="1">
      <alignment horizontal="right" vertical="center" wrapText="1"/>
    </xf>
    <xf numFmtId="0" fontId="20" fillId="0" borderId="1" xfId="21" applyFont="1" applyFill="1" applyBorder="1" applyAlignment="1">
      <alignment horizontal="center" vertical="center"/>
    </xf>
    <xf numFmtId="0" fontId="125" fillId="4" borderId="1" xfId="21" applyFont="1" applyFill="1" applyBorder="1" applyAlignment="1">
      <alignment horizontal="center" vertical="center"/>
    </xf>
    <xf numFmtId="0" fontId="16" fillId="0" borderId="1" xfId="72" applyNumberFormat="1" applyFont="1" applyFill="1" applyBorder="1" applyAlignment="1">
      <alignment horizontal="center" vertical="center"/>
    </xf>
    <xf numFmtId="0" fontId="20" fillId="0" borderId="4" xfId="21" applyFont="1" applyFill="1" applyBorder="1" applyAlignment="1" applyProtection="1">
      <alignment horizontal="left" vertical="center"/>
    </xf>
    <xf numFmtId="177" fontId="16" fillId="0" borderId="1" xfId="21" applyNumberFormat="1" applyFont="1" applyFill="1" applyBorder="1" applyAlignment="1">
      <alignment vertical="center"/>
    </xf>
    <xf numFmtId="49" fontId="16" fillId="0" borderId="1" xfId="14" applyNumberFormat="1" applyFont="1" applyFill="1" applyBorder="1" applyAlignment="1">
      <alignment horizontal="center" vertical="center" wrapText="1"/>
    </xf>
    <xf numFmtId="0" fontId="114" fillId="0" borderId="1" xfId="15" applyNumberFormat="1" applyFont="1" applyFill="1" applyBorder="1" applyAlignment="1">
      <alignment horizontal="center" vertical="center" wrapText="1"/>
    </xf>
    <xf numFmtId="0" fontId="13" fillId="0" borderId="1" xfId="77" applyFont="1" applyFill="1" applyBorder="1" applyAlignment="1">
      <alignment horizontal="center" vertical="center"/>
    </xf>
    <xf numFmtId="49" fontId="16" fillId="0" borderId="1" xfId="10" applyNumberFormat="1" applyFont="1" applyFill="1" applyBorder="1" applyAlignment="1">
      <alignment horizontal="center" vertical="center" wrapText="1"/>
    </xf>
    <xf numFmtId="0" fontId="20" fillId="4" borderId="1" xfId="22" applyNumberFormat="1" applyFont="1" applyFill="1" applyBorder="1" applyAlignment="1">
      <alignment horizontal="left" vertical="center"/>
    </xf>
    <xf numFmtId="0" fontId="16" fillId="4" borderId="1" xfId="21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center" vertical="center" wrapText="1"/>
    </xf>
    <xf numFmtId="0" fontId="11" fillId="0" borderId="5" xfId="15" applyNumberFormat="1" applyFont="1" applyFill="1" applyBorder="1" applyAlignment="1">
      <alignment horizontal="center" vertical="center" wrapText="1"/>
    </xf>
    <xf numFmtId="0" fontId="16" fillId="4" borderId="5" xfId="21" applyNumberFormat="1" applyFont="1" applyFill="1" applyBorder="1" applyAlignment="1">
      <alignment horizontal="center" vertical="center"/>
    </xf>
    <xf numFmtId="177" fontId="16" fillId="0" borderId="5" xfId="21" applyNumberFormat="1" applyFont="1" applyFill="1" applyBorder="1" applyAlignment="1">
      <alignment vertical="center"/>
    </xf>
    <xf numFmtId="0" fontId="8" fillId="0" borderId="1" xfId="72" applyNumberFormat="1" applyFont="1" applyFill="1" applyBorder="1" applyAlignment="1">
      <alignment horizontal="center" vertical="center"/>
    </xf>
    <xf numFmtId="0" fontId="16" fillId="0" borderId="1" xfId="21" applyFont="1" applyFill="1" applyBorder="1" applyAlignment="1" applyProtection="1">
      <alignment horizontal="left" vertical="center"/>
    </xf>
    <xf numFmtId="0" fontId="20" fillId="0" borderId="5" xfId="21" applyFont="1" applyFill="1" applyBorder="1" applyAlignment="1">
      <alignment horizontal="left" vertical="center"/>
    </xf>
    <xf numFmtId="0" fontId="20" fillId="0" borderId="1" xfId="21" applyFont="1" applyFill="1" applyBorder="1" applyAlignment="1">
      <alignment horizontal="left" vertical="center"/>
    </xf>
    <xf numFmtId="0" fontId="8" fillId="0" borderId="1" xfId="10" applyNumberFormat="1" applyFont="1" applyBorder="1" applyAlignment="1">
      <alignment horizontal="center" vertical="center"/>
    </xf>
    <xf numFmtId="176" fontId="16" fillId="0" borderId="1" xfId="21" applyNumberFormat="1" applyFont="1" applyFill="1" applyBorder="1" applyAlignment="1">
      <alignment horizontal="center" vertical="center"/>
    </xf>
    <xf numFmtId="0" fontId="16" fillId="0" borderId="1" xfId="21" applyNumberFormat="1" applyFont="1" applyFill="1" applyBorder="1" applyAlignment="1">
      <alignment horizontal="center" vertical="center"/>
    </xf>
    <xf numFmtId="0" fontId="20" fillId="0" borderId="1" xfId="21" applyFont="1" applyFill="1" applyBorder="1" applyAlignment="1" applyProtection="1">
      <alignment horizontal="left" vertical="center"/>
    </xf>
    <xf numFmtId="49" fontId="101" fillId="0" borderId="1" xfId="10" applyNumberFormat="1" applyFont="1" applyFill="1" applyBorder="1" applyAlignment="1">
      <alignment horizontal="center" vertical="center" wrapText="1"/>
    </xf>
    <xf numFmtId="0" fontId="101" fillId="42" borderId="1" xfId="77" applyFont="1" applyFill="1" applyBorder="1" applyAlignment="1">
      <alignment horizontal="center" vertical="center"/>
    </xf>
    <xf numFmtId="0" fontId="101" fillId="0" borderId="1" xfId="77" applyFont="1" applyBorder="1" applyAlignment="1">
      <alignment horizontal="center" vertical="center"/>
    </xf>
    <xf numFmtId="0" fontId="101" fillId="42" borderId="1" xfId="77" applyFont="1" applyFill="1" applyBorder="1" applyAlignment="1">
      <alignment horizontal="center" vertical="center" wrapText="1"/>
    </xf>
    <xf numFmtId="0" fontId="101" fillId="4" borderId="1" xfId="77" applyFont="1" applyFill="1" applyBorder="1" applyAlignment="1">
      <alignment horizontal="center" vertical="center"/>
    </xf>
    <xf numFmtId="0" fontId="101" fillId="0" borderId="1" xfId="77" applyFont="1" applyBorder="1" applyAlignment="1">
      <alignment horizontal="center" vertical="center" wrapText="1"/>
    </xf>
    <xf numFmtId="0" fontId="92" fillId="50" borderId="1" xfId="77" applyFont="1" applyFill="1" applyBorder="1" applyAlignment="1">
      <alignment horizontal="center" vertical="center"/>
    </xf>
    <xf numFmtId="0" fontId="92" fillId="0" borderId="1" xfId="77" applyFont="1" applyBorder="1" applyAlignment="1">
      <alignment horizontal="center" vertical="center"/>
    </xf>
    <xf numFmtId="0" fontId="18" fillId="0" borderId="1" xfId="77" applyFont="1" applyBorder="1" applyAlignment="1">
      <alignment horizontal="center" vertical="center" shrinkToFit="1"/>
    </xf>
    <xf numFmtId="177" fontId="16" fillId="0" borderId="1" xfId="21" applyNumberFormat="1" applyFont="1" applyFill="1" applyBorder="1" applyAlignment="1">
      <alignment horizontal="right" vertical="center"/>
    </xf>
    <xf numFmtId="0" fontId="18" fillId="0" borderId="1" xfId="77" applyFont="1" applyFill="1" applyBorder="1" applyAlignment="1">
      <alignment horizontal="center" vertical="center"/>
    </xf>
    <xf numFmtId="0" fontId="114" fillId="0" borderId="4" xfId="15" applyFont="1" applyBorder="1" applyAlignment="1">
      <alignment horizontal="center" vertical="center" wrapText="1"/>
    </xf>
    <xf numFmtId="177" fontId="21" fillId="0" borderId="2" xfId="15" applyNumberFormat="1" applyFont="1" applyBorder="1" applyAlignment="1">
      <alignment horizontal="right" vertical="center" wrapText="1"/>
    </xf>
    <xf numFmtId="177" fontId="18" fillId="0" borderId="2" xfId="76" applyNumberFormat="1" applyFont="1" applyBorder="1" applyAlignment="1">
      <alignment horizontal="right" vertical="center"/>
    </xf>
    <xf numFmtId="177" fontId="18" fillId="0" borderId="2" xfId="77" applyNumberFormat="1" applyFont="1" applyBorder="1" applyAlignment="1">
      <alignment horizontal="right" vertical="center"/>
    </xf>
    <xf numFmtId="177" fontId="21" fillId="4" borderId="2" xfId="15" applyNumberFormat="1" applyFont="1" applyFill="1" applyBorder="1" applyAlignment="1">
      <alignment horizontal="right" vertical="center" wrapText="1"/>
    </xf>
    <xf numFmtId="177" fontId="18" fillId="4" borderId="2" xfId="77" applyNumberFormat="1" applyFont="1" applyFill="1" applyBorder="1" applyAlignment="1">
      <alignment horizontal="right" vertical="center"/>
    </xf>
    <xf numFmtId="0" fontId="12" fillId="37" borderId="1" xfId="21" applyFont="1" applyFill="1" applyBorder="1">
      <alignment vertical="center"/>
    </xf>
    <xf numFmtId="176" fontId="18" fillId="0" borderId="1" xfId="82" applyNumberFormat="1" applyFont="1" applyBorder="1" applyAlignment="1">
      <alignment horizontal="center" vertical="center"/>
    </xf>
    <xf numFmtId="176" fontId="18" fillId="4" borderId="1" xfId="82" applyNumberFormat="1" applyFont="1" applyFill="1" applyBorder="1" applyAlignment="1">
      <alignment horizontal="center" vertical="center"/>
    </xf>
    <xf numFmtId="0" fontId="18" fillId="0" borderId="1" xfId="77" applyFont="1" applyBorder="1" applyAlignment="1">
      <alignment horizontal="left" vertical="center" wrapText="1"/>
    </xf>
    <xf numFmtId="0" fontId="18" fillId="4" borderId="1" xfId="77" applyFont="1" applyFill="1" applyBorder="1" applyAlignment="1">
      <alignment horizontal="left" vertical="center" shrinkToFit="1"/>
    </xf>
    <xf numFmtId="0" fontId="18" fillId="4" borderId="1" xfId="77" applyFont="1" applyFill="1" applyBorder="1" applyAlignment="1">
      <alignment vertical="center" shrinkToFit="1"/>
    </xf>
    <xf numFmtId="0" fontId="21" fillId="4" borderId="1" xfId="85" applyFont="1" applyFill="1" applyBorder="1" applyAlignment="1" applyProtection="1">
      <alignment horizontal="left" vertical="center" shrinkToFit="1"/>
    </xf>
    <xf numFmtId="0" fontId="21" fillId="0" borderId="1" xfId="85" applyFont="1" applyFill="1" applyBorder="1" applyAlignment="1" applyProtection="1">
      <alignment horizontal="left" vertical="center" shrinkToFit="1"/>
    </xf>
    <xf numFmtId="176" fontId="18" fillId="4" borderId="1" xfId="77" applyNumberFormat="1" applyFont="1" applyFill="1" applyBorder="1" applyAlignment="1">
      <alignment horizontal="center" vertical="center" wrapText="1"/>
    </xf>
    <xf numFmtId="49" fontId="101" fillId="42" borderId="1" xfId="10" applyNumberFormat="1" applyFont="1" applyFill="1" applyBorder="1" applyAlignment="1">
      <alignment horizontal="center" vertical="center" wrapText="1"/>
    </xf>
    <xf numFmtId="0" fontId="20" fillId="0" borderId="4" xfId="21" applyFont="1" applyFill="1" applyBorder="1" applyAlignment="1">
      <alignment vertical="center"/>
    </xf>
    <xf numFmtId="0" fontId="43" fillId="0" borderId="1" xfId="77" applyFont="1" applyFill="1" applyBorder="1" applyAlignment="1">
      <alignment horizontal="left" vertical="center" shrinkToFit="1"/>
    </xf>
    <xf numFmtId="0" fontId="8" fillId="4" borderId="1" xfId="21" applyFont="1" applyFill="1" applyBorder="1" applyAlignment="1">
      <alignment horizontal="center" vertical="center"/>
    </xf>
    <xf numFmtId="0" fontId="8" fillId="43" borderId="6" xfId="21" applyFont="1" applyFill="1" applyBorder="1" applyAlignment="1">
      <alignment horizontal="center" vertical="center"/>
    </xf>
    <xf numFmtId="0" fontId="107" fillId="3" borderId="27" xfId="10" applyFont="1" applyFill="1" applyBorder="1">
      <alignment vertical="center"/>
    </xf>
    <xf numFmtId="0" fontId="12" fillId="3" borderId="19" xfId="10" applyFont="1" applyFill="1" applyBorder="1">
      <alignment vertical="center"/>
    </xf>
    <xf numFmtId="0" fontId="10" fillId="3" borderId="3" xfId="10" applyFont="1" applyFill="1" applyBorder="1" applyAlignment="1">
      <alignment horizontal="center" vertical="center" wrapText="1"/>
    </xf>
    <xf numFmtId="0" fontId="12" fillId="37" borderId="26" xfId="21" applyFont="1" applyFill="1" applyBorder="1">
      <alignment vertical="center"/>
    </xf>
    <xf numFmtId="0" fontId="12" fillId="37" borderId="22" xfId="21" applyFont="1" applyFill="1" applyBorder="1">
      <alignment vertical="center"/>
    </xf>
    <xf numFmtId="0" fontId="12" fillId="37" borderId="23" xfId="21" applyFont="1" applyFill="1" applyBorder="1">
      <alignment vertical="center"/>
    </xf>
    <xf numFmtId="0" fontId="10" fillId="37" borderId="5" xfId="2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11" fillId="4" borderId="1" xfId="0" applyFont="1" applyFill="1" applyBorder="1" applyAlignment="1">
      <alignment horizontal="center" vertical="center"/>
    </xf>
    <xf numFmtId="0" fontId="11" fillId="4" borderId="1" xfId="15" applyFont="1" applyFill="1" applyBorder="1" applyAlignment="1">
      <alignment horizontal="center" vertical="center" wrapText="1"/>
    </xf>
    <xf numFmtId="0" fontId="11" fillId="4" borderId="1" xfId="15" applyNumberFormat="1" applyFont="1" applyFill="1" applyBorder="1" applyAlignment="1">
      <alignment horizontal="center" vertical="center" wrapText="1"/>
    </xf>
    <xf numFmtId="0" fontId="43" fillId="0" borderId="1" xfId="77" applyFont="1" applyBorder="1" applyAlignment="1">
      <alignment horizontal="center" vertical="center" wrapText="1"/>
    </xf>
    <xf numFmtId="0" fontId="8" fillId="0" borderId="1" xfId="21" applyFont="1" applyFill="1" applyBorder="1" applyAlignment="1">
      <alignment horizontal="center" vertical="center"/>
    </xf>
    <xf numFmtId="0" fontId="90" fillId="0" borderId="1" xfId="77" applyFont="1" applyFill="1" applyBorder="1" applyAlignment="1">
      <alignment horizontal="center" vertical="center"/>
    </xf>
    <xf numFmtId="0" fontId="11" fillId="0" borderId="1" xfId="15" applyFont="1" applyFill="1" applyBorder="1" applyAlignment="1">
      <alignment horizontal="center" vertical="center" wrapText="1"/>
    </xf>
    <xf numFmtId="0" fontId="114" fillId="0" borderId="1" xfId="15" applyFont="1" applyFill="1" applyBorder="1" applyAlignment="1">
      <alignment horizontal="center" vertical="center" wrapText="1"/>
    </xf>
    <xf numFmtId="0" fontId="111" fillId="0" borderId="1" xfId="0" applyFont="1" applyFill="1" applyBorder="1" applyAlignment="1">
      <alignment horizontal="center" vertical="center"/>
    </xf>
    <xf numFmtId="176" fontId="43" fillId="0" borderId="1" xfId="77" applyNumberFormat="1" applyFont="1" applyFill="1" applyBorder="1" applyAlignment="1">
      <alignment horizontal="center" vertical="center"/>
    </xf>
    <xf numFmtId="0" fontId="43" fillId="0" borderId="1" xfId="77" applyFont="1" applyFill="1" applyBorder="1" applyAlignment="1">
      <alignment horizontal="center" vertical="center"/>
    </xf>
    <xf numFmtId="176" fontId="20" fillId="0" borderId="1" xfId="21" applyNumberFormat="1" applyFont="1" applyFill="1" applyBorder="1" applyAlignment="1">
      <alignment horizontal="center" vertical="center"/>
    </xf>
    <xf numFmtId="49" fontId="18" fillId="42" borderId="1" xfId="10" applyNumberFormat="1" applyFont="1" applyFill="1" applyBorder="1" applyAlignment="1">
      <alignment horizontal="center" vertical="center" wrapText="1"/>
    </xf>
    <xf numFmtId="49" fontId="18" fillId="42" borderId="1" xfId="14" applyNumberFormat="1" applyFont="1" applyFill="1" applyBorder="1" applyAlignment="1">
      <alignment horizontal="center" vertical="center" wrapText="1"/>
    </xf>
    <xf numFmtId="49" fontId="18" fillId="2" borderId="1" xfId="14" applyNumberFormat="1" applyFont="1" applyFill="1" applyBorder="1" applyAlignment="1">
      <alignment horizontal="center" vertical="center" wrapText="1"/>
    </xf>
    <xf numFmtId="177" fontId="18" fillId="0" borderId="1" xfId="21" applyNumberFormat="1" applyFont="1" applyFill="1" applyBorder="1" applyAlignment="1">
      <alignment horizontal="right" vertical="center"/>
    </xf>
    <xf numFmtId="49" fontId="18" fillId="4" borderId="1" xfId="14" applyNumberFormat="1" applyFont="1" applyFill="1" applyBorder="1" applyAlignment="1">
      <alignment horizontal="center" vertical="center" wrapText="1"/>
    </xf>
    <xf numFmtId="0" fontId="18" fillId="42" borderId="1" xfId="10" applyFont="1" applyFill="1" applyBorder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49" fontId="18" fillId="0" borderId="1" xfId="10" applyNumberFormat="1" applyFont="1" applyFill="1" applyBorder="1" applyAlignment="1">
      <alignment horizontal="center" vertical="center" wrapText="1"/>
    </xf>
    <xf numFmtId="177" fontId="18" fillId="4" borderId="1" xfId="21" applyNumberFormat="1" applyFont="1" applyFill="1" applyBorder="1" applyAlignment="1">
      <alignment horizontal="right" vertical="center"/>
    </xf>
    <xf numFmtId="0" fontId="13" fillId="0" borderId="1" xfId="10" applyFont="1" applyFill="1" applyBorder="1" applyAlignment="1">
      <alignment horizontal="center" vertical="center"/>
    </xf>
    <xf numFmtId="0" fontId="115" fillId="0" borderId="1" xfId="15" applyFont="1" applyFill="1" applyBorder="1" applyAlignment="1">
      <alignment horizontal="center" vertical="center" wrapText="1"/>
    </xf>
    <xf numFmtId="0" fontId="43" fillId="0" borderId="1" xfId="41628" applyFont="1" applyFill="1" applyBorder="1" applyAlignment="1">
      <alignment horizontal="left" vertical="center" wrapText="1"/>
    </xf>
    <xf numFmtId="0" fontId="8" fillId="0" borderId="1" xfId="10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 wrapText="1"/>
    </xf>
    <xf numFmtId="177" fontId="20" fillId="0" borderId="1" xfId="15" applyNumberFormat="1" applyFont="1" applyFill="1" applyBorder="1" applyAlignment="1">
      <alignment horizontal="right" vertical="center" wrapText="1"/>
    </xf>
    <xf numFmtId="0" fontId="16" fillId="0" borderId="1" xfId="77" applyFont="1" applyFill="1" applyBorder="1" applyAlignment="1">
      <alignment horizontal="center" vertical="center"/>
    </xf>
    <xf numFmtId="0" fontId="16" fillId="0" borderId="1" xfId="77" applyFont="1" applyFill="1" applyBorder="1" applyAlignment="1">
      <alignment horizontal="center" vertical="center" wrapText="1"/>
    </xf>
    <xf numFmtId="0" fontId="113" fillId="0" borderId="1" xfId="80" applyFont="1" applyFill="1" applyBorder="1" applyAlignment="1">
      <alignment horizontal="center" vertical="center"/>
    </xf>
    <xf numFmtId="176" fontId="16" fillId="0" borderId="1" xfId="15" applyNumberFormat="1" applyFont="1" applyFill="1" applyBorder="1" applyAlignment="1">
      <alignment horizontal="center" vertical="center" wrapText="1"/>
    </xf>
    <xf numFmtId="0" fontId="16" fillId="0" borderId="1" xfId="15" applyFont="1" applyFill="1" applyBorder="1" applyAlignment="1">
      <alignment horizontal="center" vertical="center" wrapText="1"/>
    </xf>
    <xf numFmtId="0" fontId="16" fillId="0" borderId="1" xfId="77" applyFont="1" applyFill="1" applyBorder="1" applyAlignment="1">
      <alignment horizontal="left" vertical="center"/>
    </xf>
    <xf numFmtId="176" fontId="16" fillId="0" borderId="1" xfId="77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4" borderId="3" xfId="2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177" fontId="18" fillId="0" borderId="1" xfId="21" applyNumberFormat="1" applyFont="1" applyBorder="1">
      <alignment vertical="center"/>
    </xf>
    <xf numFmtId="49" fontId="18" fillId="38" borderId="1" xfId="10" applyNumberFormat="1" applyFont="1" applyFill="1" applyBorder="1" applyAlignment="1">
      <alignment horizontal="center" vertical="center" wrapText="1"/>
    </xf>
    <xf numFmtId="49" fontId="18" fillId="0" borderId="1" xfId="7" applyNumberFormat="1" applyFont="1" applyBorder="1" applyAlignment="1">
      <alignment horizontal="center" vertical="center" wrapText="1"/>
    </xf>
    <xf numFmtId="49" fontId="18" fillId="4" borderId="1" xfId="7" applyNumberFormat="1" applyFont="1" applyFill="1" applyBorder="1" applyAlignment="1">
      <alignment horizontal="center" vertical="center" wrapText="1"/>
    </xf>
    <xf numFmtId="176" fontId="18" fillId="4" borderId="1" xfId="2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6" fillId="0" borderId="1" xfId="21" applyNumberFormat="1" applyFont="1" applyFill="1" applyBorder="1">
      <alignment vertical="center"/>
    </xf>
    <xf numFmtId="0" fontId="117" fillId="0" borderId="1" xfId="0" applyFont="1" applyFill="1" applyBorder="1" applyAlignment="1">
      <alignment horizontal="center" vertical="center"/>
    </xf>
    <xf numFmtId="0" fontId="43" fillId="0" borderId="1" xfId="77" applyFont="1" applyFill="1" applyBorder="1" applyAlignment="1">
      <alignment horizontal="center" vertical="center" wrapText="1"/>
    </xf>
    <xf numFmtId="0" fontId="16" fillId="0" borderId="1" xfId="78" applyNumberFormat="1" applyFont="1" applyFill="1" applyBorder="1" applyAlignment="1">
      <alignment horizontal="center" vertical="center"/>
    </xf>
    <xf numFmtId="177" fontId="16" fillId="0" borderId="2" xfId="76" applyNumberFormat="1" applyFont="1" applyBorder="1" applyAlignment="1">
      <alignment horizontal="right" vertical="center"/>
    </xf>
    <xf numFmtId="177" fontId="16" fillId="0" borderId="1" xfId="76" applyNumberFormat="1" applyFont="1" applyBorder="1" applyAlignment="1">
      <alignment horizontal="right" vertical="center"/>
    </xf>
    <xf numFmtId="0" fontId="11" fillId="0" borderId="1" xfId="77" applyFont="1" applyFill="1" applyBorder="1" applyAlignment="1">
      <alignment horizontal="center" vertical="center"/>
    </xf>
    <xf numFmtId="0" fontId="11" fillId="0" borderId="4" xfId="77" applyFont="1" applyFill="1" applyBorder="1" applyAlignment="1">
      <alignment horizontal="center" vertical="center"/>
    </xf>
    <xf numFmtId="0" fontId="24" fillId="0" borderId="1" xfId="15" applyFont="1" applyFill="1" applyBorder="1" applyAlignment="1">
      <alignment horizontal="center" vertical="center" wrapText="1"/>
    </xf>
    <xf numFmtId="0" fontId="24" fillId="0" borderId="4" xfId="15" applyFont="1" applyFill="1" applyBorder="1" applyAlignment="1">
      <alignment horizontal="center" vertical="center" wrapText="1"/>
    </xf>
    <xf numFmtId="0" fontId="20" fillId="0" borderId="1" xfId="85" applyFont="1" applyFill="1" applyBorder="1" applyAlignment="1" applyProtection="1">
      <alignment horizontal="left" vertical="center" shrinkToFit="1"/>
    </xf>
    <xf numFmtId="0" fontId="13" fillId="0" borderId="4" xfId="15" applyFont="1" applyFill="1" applyBorder="1" applyAlignment="1">
      <alignment horizontal="center" vertical="center"/>
    </xf>
    <xf numFmtId="0" fontId="43" fillId="0" borderId="1" xfId="41629" applyFont="1" applyFill="1" applyBorder="1" applyAlignment="1">
      <alignment horizontal="left" vertical="center" wrapText="1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 wrapText="1"/>
    </xf>
    <xf numFmtId="0" fontId="115" fillId="0" borderId="1" xfId="21" applyFont="1" applyFill="1" applyBorder="1" applyAlignment="1">
      <alignment horizontal="center" vertical="center"/>
    </xf>
    <xf numFmtId="0" fontId="127" fillId="0" borderId="1" xfId="21" applyFont="1" applyFill="1" applyBorder="1" applyAlignment="1">
      <alignment horizontal="center" vertical="center"/>
    </xf>
    <xf numFmtId="0" fontId="115" fillId="0" borderId="1" xfId="21" applyFont="1" applyBorder="1" applyAlignment="1">
      <alignment horizontal="center" vertical="center"/>
    </xf>
    <xf numFmtId="49" fontId="126" fillId="0" borderId="1" xfId="10" applyNumberFormat="1" applyFont="1" applyFill="1" applyBorder="1" applyAlignment="1">
      <alignment horizontal="center" vertical="center" wrapText="1"/>
    </xf>
    <xf numFmtId="0" fontId="15" fillId="0" borderId="0" xfId="21" applyFill="1">
      <alignment vertical="center"/>
    </xf>
    <xf numFmtId="49" fontId="126" fillId="47" borderId="1" xfId="1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111" fillId="0" borderId="1" xfId="41630" applyFont="1" applyFill="1" applyBorder="1" applyAlignment="1">
      <alignment horizontal="center" vertical="center"/>
    </xf>
    <xf numFmtId="0" fontId="117" fillId="0" borderId="1" xfId="41630" applyFont="1" applyFill="1" applyBorder="1" applyAlignment="1">
      <alignment horizontal="center" vertical="center"/>
    </xf>
    <xf numFmtId="0" fontId="114" fillId="0" borderId="4" xfId="15" applyFont="1" applyFill="1" applyBorder="1" applyAlignment="1">
      <alignment horizontal="center" vertical="center" wrapText="1"/>
    </xf>
    <xf numFmtId="0" fontId="20" fillId="53" borderId="4" xfId="21" applyFont="1" applyFill="1" applyBorder="1">
      <alignment vertical="center"/>
    </xf>
    <xf numFmtId="0" fontId="16" fillId="53" borderId="4" xfId="0" applyFont="1" applyFill="1" applyBorder="1" applyAlignment="1">
      <alignment horizontal="left" vertical="center"/>
    </xf>
    <xf numFmtId="0" fontId="107" fillId="3" borderId="4" xfId="10" applyFont="1" applyFill="1" applyBorder="1">
      <alignment vertical="center"/>
    </xf>
    <xf numFmtId="49" fontId="16" fillId="4" borderId="1" xfId="7" applyNumberFormat="1" applyFont="1" applyFill="1" applyBorder="1" applyAlignment="1">
      <alignment horizontal="center" vertical="center" wrapText="1"/>
    </xf>
    <xf numFmtId="0" fontId="16" fillId="0" borderId="4" xfId="21" applyFont="1" applyFill="1" applyBorder="1" applyAlignment="1" applyProtection="1">
      <alignment horizontal="left" vertical="center"/>
    </xf>
    <xf numFmtId="0" fontId="16" fillId="0" borderId="1" xfId="7" applyFont="1" applyBorder="1" applyAlignment="1">
      <alignment horizontal="center" vertical="center" wrapText="1"/>
    </xf>
    <xf numFmtId="0" fontId="16" fillId="0" borderId="4" xfId="21" applyFont="1" applyFill="1" applyBorder="1">
      <alignment vertical="center"/>
    </xf>
    <xf numFmtId="49" fontId="16" fillId="0" borderId="1" xfId="7" applyNumberFormat="1" applyFont="1" applyFill="1" applyBorder="1" applyAlignment="1">
      <alignment horizontal="center" vertical="center" wrapText="1"/>
    </xf>
    <xf numFmtId="0" fontId="23" fillId="0" borderId="4" xfId="0" applyFont="1" applyFill="1" applyBorder="1">
      <alignment vertical="center"/>
    </xf>
    <xf numFmtId="0" fontId="107" fillId="37" borderId="4" xfId="21" applyFont="1" applyFill="1" applyBorder="1">
      <alignment vertical="center"/>
    </xf>
    <xf numFmtId="0" fontId="43" fillId="0" borderId="1" xfId="78" applyNumberFormat="1" applyFont="1" applyFill="1" applyBorder="1" applyAlignment="1">
      <alignment horizontal="center" vertical="center"/>
    </xf>
    <xf numFmtId="0" fontId="115" fillId="0" borderId="1" xfId="21" applyFont="1" applyFill="1" applyBorder="1" applyAlignment="1">
      <alignment vertical="center"/>
    </xf>
    <xf numFmtId="0" fontId="115" fillId="48" borderId="1" xfId="21" applyFont="1" applyFill="1" applyBorder="1" applyAlignment="1">
      <alignment horizontal="center" vertical="center"/>
    </xf>
    <xf numFmtId="0" fontId="115" fillId="48" borderId="1" xfId="21" applyFont="1" applyFill="1" applyBorder="1" applyAlignment="1">
      <alignment horizontal="center" vertical="center" wrapText="1"/>
    </xf>
    <xf numFmtId="0" fontId="115" fillId="0" borderId="1" xfId="21" applyFont="1" applyBorder="1" applyAlignment="1">
      <alignment horizontal="center" vertical="center" wrapText="1"/>
    </xf>
    <xf numFmtId="0" fontId="10" fillId="36" borderId="1" xfId="21" applyFont="1" applyFill="1" applyBorder="1" applyAlignment="1">
      <alignment horizontal="center" vertical="center"/>
    </xf>
    <xf numFmtId="0" fontId="10" fillId="36" borderId="1" xfId="21" applyFont="1" applyFill="1" applyBorder="1" applyAlignment="1">
      <alignment horizontal="center" vertical="center" wrapText="1"/>
    </xf>
    <xf numFmtId="0" fontId="8" fillId="40" borderId="1" xfId="21" applyFont="1" applyFill="1" applyBorder="1" applyAlignment="1">
      <alignment horizontal="center" vertical="center"/>
    </xf>
    <xf numFmtId="0" fontId="107" fillId="3" borderId="4" xfId="10" applyNumberFormat="1" applyFont="1" applyFill="1" applyBorder="1" applyAlignment="1">
      <alignment vertical="center"/>
    </xf>
    <xf numFmtId="0" fontId="16" fillId="0" borderId="1" xfId="15" applyFont="1" applyFill="1" applyBorder="1" applyAlignment="1">
      <alignment horizontal="left" vertical="center"/>
    </xf>
    <xf numFmtId="0" fontId="16" fillId="2" borderId="29" xfId="14" applyFont="1" applyFill="1" applyBorder="1" applyAlignment="1">
      <alignment horizontal="center" vertical="center" wrapText="1"/>
    </xf>
    <xf numFmtId="49" fontId="16" fillId="40" borderId="1" xfId="14" applyNumberFormat="1" applyFont="1" applyFill="1" applyBorder="1" applyAlignment="1">
      <alignment horizontal="center" vertical="center" wrapText="1"/>
    </xf>
    <xf numFmtId="49" fontId="16" fillId="40" borderId="1" xfId="10" applyNumberFormat="1" applyFont="1" applyFill="1" applyBorder="1" applyAlignment="1">
      <alignment horizontal="center" vertical="center" wrapText="1"/>
    </xf>
    <xf numFmtId="0" fontId="16" fillId="40" borderId="1" xfId="77" applyFont="1" applyFill="1" applyBorder="1" applyAlignment="1">
      <alignment horizontal="center" vertical="center"/>
    </xf>
    <xf numFmtId="0" fontId="16" fillId="40" borderId="1" xfId="77" applyFont="1" applyFill="1" applyBorder="1" applyAlignment="1">
      <alignment horizontal="center" vertical="center" wrapText="1"/>
    </xf>
    <xf numFmtId="0" fontId="16" fillId="40" borderId="1" xfId="10" applyFont="1" applyFill="1" applyBorder="1" applyAlignment="1">
      <alignment horizontal="center" vertical="center" wrapText="1"/>
    </xf>
    <xf numFmtId="0" fontId="18" fillId="40" borderId="1" xfId="77" applyFont="1" applyFill="1" applyBorder="1" applyAlignment="1">
      <alignment horizontal="center" vertical="center"/>
    </xf>
    <xf numFmtId="0" fontId="18" fillId="40" borderId="1" xfId="77" applyFont="1" applyFill="1" applyBorder="1" applyAlignment="1">
      <alignment horizontal="center" vertical="center" wrapText="1"/>
    </xf>
    <xf numFmtId="0" fontId="94" fillId="40" borderId="1" xfId="77" applyFont="1" applyFill="1" applyBorder="1" applyAlignment="1">
      <alignment horizontal="center" vertical="center" wrapText="1"/>
    </xf>
    <xf numFmtId="0" fontId="16" fillId="55" borderId="1" xfId="21" applyFont="1" applyFill="1" applyBorder="1" applyAlignment="1">
      <alignment horizontal="center" vertical="center" wrapText="1"/>
    </xf>
    <xf numFmtId="0" fontId="16" fillId="56" borderId="1" xfId="21" applyFont="1" applyFill="1" applyBorder="1" applyAlignment="1">
      <alignment horizontal="center" vertical="center" wrapText="1"/>
    </xf>
    <xf numFmtId="49" fontId="10" fillId="37" borderId="1" xfId="21" applyNumberFormat="1" applyFont="1" applyFill="1" applyBorder="1" applyAlignment="1">
      <alignment horizontal="center" vertical="center"/>
    </xf>
    <xf numFmtId="3" fontId="8" fillId="2" borderId="1" xfId="4" applyNumberFormat="1" applyFont="1" applyFill="1" applyBorder="1" applyAlignment="1">
      <alignment horizontal="center" vertical="center" wrapText="1"/>
    </xf>
    <xf numFmtId="49" fontId="101" fillId="0" borderId="1" xfId="21" applyNumberFormat="1" applyFont="1" applyBorder="1">
      <alignment vertical="center"/>
    </xf>
    <xf numFmtId="0" fontId="15" fillId="0" borderId="1" xfId="21" applyBorder="1">
      <alignment vertical="center"/>
    </xf>
    <xf numFmtId="176" fontId="20" fillId="0" borderId="5" xfId="21" applyNumberFormat="1" applyFont="1" applyBorder="1" applyAlignment="1">
      <alignment horizontal="center" vertical="center"/>
    </xf>
    <xf numFmtId="0" fontId="16" fillId="2" borderId="4" xfId="77" applyFont="1" applyFill="1" applyBorder="1" applyAlignment="1">
      <alignment horizontal="left" vertical="center"/>
    </xf>
    <xf numFmtId="0" fontId="23" fillId="0" borderId="4" xfId="0" applyFont="1" applyBorder="1">
      <alignment vertical="center"/>
    </xf>
    <xf numFmtId="0" fontId="43" fillId="0" borderId="4" xfId="77" applyFont="1" applyFill="1" applyBorder="1" applyAlignment="1">
      <alignment horizontal="left" vertical="center" shrinkToFit="1"/>
    </xf>
    <xf numFmtId="0" fontId="43" fillId="0" borderId="4" xfId="80" applyFont="1" applyFill="1" applyBorder="1" applyAlignment="1" applyProtection="1">
      <alignment horizontal="left" vertical="center" wrapText="1" shrinkToFit="1"/>
    </xf>
    <xf numFmtId="0" fontId="43" fillId="52" borderId="4" xfId="80" applyFont="1" applyFill="1" applyBorder="1" applyAlignment="1">
      <alignment horizontal="left" vertical="center" wrapText="1" shrinkToFit="1"/>
    </xf>
    <xf numFmtId="0" fontId="16" fillId="0" borderId="4" xfId="0" applyFont="1" applyBorder="1">
      <alignment vertical="center"/>
    </xf>
    <xf numFmtId="0" fontId="16" fillId="0" borderId="4" xfId="21" applyFont="1" applyFill="1" applyBorder="1" applyAlignment="1">
      <alignment vertical="center"/>
    </xf>
    <xf numFmtId="176" fontId="20" fillId="4" borderId="2" xfId="21" applyNumberFormat="1" applyFont="1" applyFill="1" applyBorder="1" applyAlignment="1">
      <alignment horizontal="center" vertical="center"/>
    </xf>
    <xf numFmtId="176" fontId="16" fillId="4" borderId="2" xfId="21" applyNumberFormat="1" applyFont="1" applyFill="1" applyBorder="1" applyAlignment="1">
      <alignment horizontal="center" vertical="center"/>
    </xf>
    <xf numFmtId="176" fontId="20" fillId="0" borderId="2" xfId="21" applyNumberFormat="1" applyFont="1" applyFill="1" applyBorder="1" applyAlignment="1">
      <alignment horizontal="center" vertical="center"/>
    </xf>
    <xf numFmtId="176" fontId="20" fillId="0" borderId="2" xfId="21" applyNumberFormat="1" applyFont="1" applyBorder="1" applyAlignment="1">
      <alignment horizontal="center" vertical="center"/>
    </xf>
    <xf numFmtId="0" fontId="16" fillId="43" borderId="3" xfId="21" applyFont="1" applyFill="1" applyBorder="1" applyAlignment="1">
      <alignment horizontal="center" vertical="center" wrapText="1"/>
    </xf>
    <xf numFmtId="0" fontId="16" fillId="43" borderId="1" xfId="21" applyFont="1" applyFill="1" applyBorder="1" applyAlignment="1">
      <alignment horizontal="center" vertical="center"/>
    </xf>
    <xf numFmtId="0" fontId="8" fillId="43" borderId="3" xfId="21" applyFont="1" applyFill="1" applyBorder="1" applyAlignment="1">
      <alignment horizontal="center" vertical="center"/>
    </xf>
    <xf numFmtId="189" fontId="16" fillId="0" borderId="1" xfId="79" applyNumberFormat="1" applyFont="1" applyBorder="1" applyAlignment="1">
      <alignment horizontal="center" vertical="center" wrapText="1"/>
    </xf>
    <xf numFmtId="0" fontId="8" fillId="51" borderId="3" xfId="77" applyFont="1" applyFill="1" applyBorder="1" applyAlignment="1">
      <alignment horizontal="center" vertical="center" wrapText="1"/>
    </xf>
    <xf numFmtId="0" fontId="8" fillId="51" borderId="6" xfId="77" applyFont="1" applyFill="1" applyBorder="1" applyAlignment="1">
      <alignment horizontal="center" vertical="center" wrapText="1"/>
    </xf>
    <xf numFmtId="0" fontId="43" fillId="0" borderId="1" xfId="77" applyFont="1" applyBorder="1" applyAlignment="1">
      <alignment horizontal="center" vertical="center" wrapText="1"/>
    </xf>
    <xf numFmtId="0" fontId="43" fillId="50" borderId="1" xfId="77" applyFont="1" applyFill="1" applyBorder="1" applyAlignment="1">
      <alignment horizontal="center" vertical="center" wrapText="1"/>
    </xf>
    <xf numFmtId="0" fontId="43" fillId="50" borderId="1" xfId="78" applyNumberFormat="1" applyFont="1" applyFill="1" applyBorder="1" applyAlignment="1">
      <alignment horizontal="center" vertical="center" wrapText="1"/>
    </xf>
    <xf numFmtId="0" fontId="43" fillId="0" borderId="1" xfId="78" applyNumberFormat="1" applyFont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16" fillId="0" borderId="4" xfId="77" applyFont="1" applyBorder="1" applyAlignment="1">
      <alignment horizontal="left" vertical="center" wrapText="1"/>
    </xf>
    <xf numFmtId="0" fontId="43" fillId="0" borderId="4" xfId="77" applyFont="1" applyBorder="1" applyAlignment="1">
      <alignment horizontal="left" vertical="center" shrinkToFit="1"/>
    </xf>
    <xf numFmtId="0" fontId="16" fillId="0" borderId="4" xfId="22" applyFont="1" applyBorder="1" applyAlignment="1">
      <alignment horizontal="left" vertical="center"/>
    </xf>
    <xf numFmtId="0" fontId="20" fillId="0" borderId="4" xfId="80" applyFont="1" applyBorder="1" applyAlignment="1">
      <alignment horizontal="left" vertical="center" shrinkToFit="1"/>
    </xf>
    <xf numFmtId="0" fontId="43" fillId="0" borderId="4" xfId="80" applyFont="1" applyBorder="1" applyAlignment="1">
      <alignment horizontal="left" vertical="center" shrinkToFit="1"/>
    </xf>
    <xf numFmtId="0" fontId="43" fillId="0" borderId="4" xfId="15" applyFont="1" applyBorder="1" applyAlignment="1">
      <alignment horizontal="left" vertical="center" shrinkToFit="1"/>
    </xf>
    <xf numFmtId="0" fontId="43" fillId="0" borderId="4" xfId="80" applyFont="1" applyFill="1" applyBorder="1" applyAlignment="1">
      <alignment horizontal="left" vertical="center" wrapText="1" shrinkToFit="1"/>
    </xf>
    <xf numFmtId="0" fontId="43" fillId="0" borderId="4" xfId="80" applyFont="1" applyBorder="1" applyAlignment="1">
      <alignment horizontal="left" vertical="center" wrapText="1" shrinkToFit="1"/>
    </xf>
    <xf numFmtId="0" fontId="43" fillId="0" borderId="4" xfId="80" applyFont="1" applyFill="1" applyBorder="1" applyAlignment="1">
      <alignment horizontal="left" vertical="center" shrinkToFit="1"/>
    </xf>
    <xf numFmtId="176" fontId="16" fillId="0" borderId="2" xfId="82" applyNumberFormat="1" applyFont="1" applyBorder="1" applyAlignment="1">
      <alignment horizontal="center" vertical="center"/>
    </xf>
    <xf numFmtId="176" fontId="43" fillId="4" borderId="2" xfId="77" applyNumberFormat="1" applyFont="1" applyFill="1" applyBorder="1" applyAlignment="1">
      <alignment horizontal="center" vertical="center"/>
    </xf>
    <xf numFmtId="179" fontId="43" fillId="4" borderId="2" xfId="77" applyNumberFormat="1" applyFont="1" applyFill="1" applyBorder="1" applyAlignment="1">
      <alignment horizontal="center" vertical="center" wrapText="1"/>
    </xf>
    <xf numFmtId="179" fontId="43" fillId="0" borderId="2" xfId="77" applyNumberFormat="1" applyFont="1" applyBorder="1" applyAlignment="1">
      <alignment horizontal="center" vertical="center" wrapText="1"/>
    </xf>
    <xf numFmtId="179" fontId="43" fillId="0" borderId="2" xfId="15" applyNumberFormat="1" applyFont="1" applyBorder="1" applyAlignment="1">
      <alignment horizontal="center" vertical="center" wrapText="1"/>
    </xf>
    <xf numFmtId="0" fontId="8" fillId="54" borderId="6" xfId="10" applyFont="1" applyFill="1" applyBorder="1" applyAlignment="1">
      <alignment horizontal="center" vertical="center" wrapText="1"/>
    </xf>
    <xf numFmtId="0" fontId="16" fillId="43" borderId="3" xfId="21" applyNumberFormat="1" applyFont="1" applyFill="1" applyBorder="1" applyAlignment="1">
      <alignment horizontal="center" vertical="center" wrapText="1"/>
    </xf>
    <xf numFmtId="0" fontId="8" fillId="47" borderId="19" xfId="10" applyFont="1" applyFill="1" applyBorder="1" applyAlignment="1">
      <alignment horizontal="center" vertical="center" wrapText="1"/>
    </xf>
    <xf numFmtId="0" fontId="8" fillId="51" borderId="3" xfId="77" applyFont="1" applyFill="1" applyBorder="1" applyAlignment="1">
      <alignment horizontal="center" vertical="center" wrapText="1"/>
    </xf>
    <xf numFmtId="0" fontId="8" fillId="51" borderId="6" xfId="77" applyFont="1" applyFill="1" applyBorder="1" applyAlignment="1">
      <alignment horizontal="center" vertical="center" wrapText="1"/>
    </xf>
    <xf numFmtId="0" fontId="8" fillId="51" borderId="1" xfId="77" applyFont="1" applyFill="1" applyBorder="1" applyAlignment="1">
      <alignment horizontal="center" vertical="center" wrapText="1"/>
    </xf>
    <xf numFmtId="0" fontId="8" fillId="51" borderId="3" xfId="77" applyFont="1" applyFill="1" applyBorder="1" applyAlignment="1">
      <alignment horizontal="center" vertical="center"/>
    </xf>
    <xf numFmtId="0" fontId="16" fillId="55" borderId="1" xfId="21" applyFont="1" applyFill="1" applyBorder="1" applyAlignment="1">
      <alignment horizontal="center" vertical="center"/>
    </xf>
    <xf numFmtId="0" fontId="115" fillId="0" borderId="1" xfId="21" applyFont="1" applyFill="1" applyBorder="1" applyAlignment="1">
      <alignment horizontal="center" vertical="center" wrapText="1"/>
    </xf>
    <xf numFmtId="0" fontId="43" fillId="0" borderId="1" xfId="77" applyFont="1" applyBorder="1" applyAlignment="1">
      <alignment horizontal="center" vertical="center" wrapText="1"/>
    </xf>
    <xf numFmtId="0" fontId="8" fillId="51" borderId="3" xfId="77" applyFont="1" applyFill="1" applyBorder="1" applyAlignment="1">
      <alignment horizontal="center" vertical="center" wrapText="1"/>
    </xf>
    <xf numFmtId="0" fontId="8" fillId="51" borderId="5" xfId="77" applyFont="1" applyFill="1" applyBorder="1" applyAlignment="1">
      <alignment horizontal="center" vertical="center" wrapText="1"/>
    </xf>
    <xf numFmtId="0" fontId="43" fillId="50" borderId="1" xfId="77" applyFont="1" applyFill="1" applyBorder="1" applyAlignment="1">
      <alignment horizontal="center" vertical="center" wrapText="1"/>
    </xf>
    <xf numFmtId="0" fontId="11" fillId="0" borderId="4" xfId="15" applyFont="1" applyFill="1" applyBorder="1" applyAlignment="1">
      <alignment horizontal="center" vertical="center" wrapText="1"/>
    </xf>
    <xf numFmtId="0" fontId="11" fillId="0" borderId="4" xfId="21" applyFont="1" applyFill="1" applyBorder="1" applyAlignment="1">
      <alignment horizontal="center" vertical="center"/>
    </xf>
    <xf numFmtId="0" fontId="114" fillId="0" borderId="4" xfId="15" applyNumberFormat="1" applyFont="1" applyFill="1" applyBorder="1" applyAlignment="1">
      <alignment horizontal="center" vertical="center" wrapText="1"/>
    </xf>
    <xf numFmtId="0" fontId="114" fillId="4" borderId="4" xfId="15" applyNumberFormat="1" applyFont="1" applyFill="1" applyBorder="1" applyAlignment="1">
      <alignment horizontal="center" vertical="center" wrapText="1"/>
    </xf>
    <xf numFmtId="0" fontId="16" fillId="4" borderId="2" xfId="77" applyFont="1" applyFill="1" applyBorder="1" applyAlignment="1">
      <alignment horizontal="center" vertical="center"/>
    </xf>
    <xf numFmtId="0" fontId="20" fillId="0" borderId="2" xfId="21" applyFont="1" applyBorder="1" applyAlignment="1">
      <alignment horizontal="center" vertical="center"/>
    </xf>
    <xf numFmtId="0" fontId="20" fillId="4" borderId="2" xfId="21" applyFont="1" applyFill="1" applyBorder="1" applyAlignment="1">
      <alignment horizontal="center" vertical="center"/>
    </xf>
    <xf numFmtId="0" fontId="18" fillId="0" borderId="2" xfId="77" applyFont="1" applyBorder="1" applyAlignment="1">
      <alignment horizontal="center" vertical="center"/>
    </xf>
    <xf numFmtId="0" fontId="16" fillId="0" borderId="2" xfId="77" applyFont="1" applyBorder="1" applyAlignment="1">
      <alignment horizontal="center" vertical="center"/>
    </xf>
    <xf numFmtId="0" fontId="43" fillId="4" borderId="2" xfId="77" applyFont="1" applyFill="1" applyBorder="1" applyAlignment="1">
      <alignment horizontal="center" vertical="center"/>
    </xf>
    <xf numFmtId="0" fontId="43" fillId="0" borderId="2" xfId="77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16" fillId="2" borderId="2" xfId="15" applyFont="1" applyFill="1" applyBorder="1" applyAlignment="1">
      <alignment horizontal="center" vertical="center" wrapText="1"/>
    </xf>
    <xf numFmtId="0" fontId="16" fillId="0" borderId="2" xfId="15" applyFont="1" applyFill="1" applyBorder="1" applyAlignment="1">
      <alignment horizontal="center" vertical="center" wrapText="1"/>
    </xf>
    <xf numFmtId="0" fontId="16" fillId="0" borderId="2" xfId="77" applyFont="1" applyFill="1" applyBorder="1" applyAlignment="1">
      <alignment horizontal="center" vertical="center"/>
    </xf>
    <xf numFmtId="0" fontId="11" fillId="0" borderId="4" xfId="15" applyNumberFormat="1" applyFont="1" applyFill="1" applyBorder="1" applyAlignment="1">
      <alignment horizontal="center" vertical="center" wrapText="1"/>
    </xf>
    <xf numFmtId="0" fontId="114" fillId="0" borderId="26" xfId="15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176" fontId="16" fillId="2" borderId="2" xfId="15" applyNumberFormat="1" applyFont="1" applyFill="1" applyBorder="1" applyAlignment="1">
      <alignment horizontal="center" vertical="center" wrapText="1"/>
    </xf>
    <xf numFmtId="176" fontId="16" fillId="4" borderId="19" xfId="21" applyNumberFormat="1" applyFont="1" applyFill="1" applyBorder="1" applyAlignment="1">
      <alignment horizontal="center" vertical="center"/>
    </xf>
    <xf numFmtId="176" fontId="16" fillId="0" borderId="2" xfId="21" applyNumberFormat="1" applyFont="1" applyBorder="1" applyAlignment="1">
      <alignment horizontal="center" vertical="center"/>
    </xf>
    <xf numFmtId="176" fontId="16" fillId="4" borderId="23" xfId="21" applyNumberFormat="1" applyFont="1" applyFill="1" applyBorder="1" applyAlignment="1">
      <alignment horizontal="center" vertical="center"/>
    </xf>
    <xf numFmtId="0" fontId="20" fillId="0" borderId="4" xfId="21" applyFont="1" applyFill="1" applyBorder="1" applyAlignment="1">
      <alignment horizontal="left" vertical="center"/>
    </xf>
    <xf numFmtId="0" fontId="21" fillId="0" borderId="4" xfId="21" applyFont="1" applyBorder="1" applyAlignment="1">
      <alignment horizontal="left" vertical="center"/>
    </xf>
    <xf numFmtId="0" fontId="16" fillId="0" borderId="4" xfId="21" applyFont="1" applyFill="1" applyBorder="1" applyAlignment="1" applyProtection="1">
      <alignment vertical="center"/>
    </xf>
    <xf numFmtId="0" fontId="16" fillId="0" borderId="27" xfId="21" applyFont="1" applyFill="1" applyBorder="1" applyAlignment="1" applyProtection="1">
      <alignment vertical="center"/>
    </xf>
    <xf numFmtId="0" fontId="20" fillId="0" borderId="26" xfId="21" applyFont="1" applyFill="1" applyBorder="1" applyAlignment="1" applyProtection="1">
      <alignment horizontal="left" vertical="center"/>
    </xf>
    <xf numFmtId="0" fontId="12" fillId="3" borderId="0" xfId="10" applyFont="1" applyFill="1" applyBorder="1">
      <alignment vertical="center"/>
    </xf>
    <xf numFmtId="0" fontId="0" fillId="0" borderId="0" xfId="0" applyFill="1">
      <alignment vertical="center"/>
    </xf>
    <xf numFmtId="0" fontId="129" fillId="57" borderId="1" xfId="0" applyFont="1" applyFill="1" applyBorder="1" applyAlignment="1">
      <alignment horizontal="center" vertical="center"/>
    </xf>
    <xf numFmtId="0" fontId="21" fillId="0" borderId="1" xfId="21" applyFont="1" applyFill="1" applyBorder="1" applyAlignment="1">
      <alignment horizontal="left" vertical="center"/>
    </xf>
    <xf numFmtId="0" fontId="20" fillId="0" borderId="1" xfId="21" applyFont="1" applyFill="1" applyBorder="1" applyAlignment="1">
      <alignment horizontal="left" vertical="center" wrapText="1"/>
    </xf>
    <xf numFmtId="0" fontId="16" fillId="0" borderId="1" xfId="21" applyFont="1" applyFill="1" applyBorder="1" applyAlignment="1">
      <alignment vertical="center" wrapText="1"/>
    </xf>
    <xf numFmtId="0" fontId="12" fillId="37" borderId="0" xfId="21" applyFont="1" applyFill="1" applyBorder="1">
      <alignment vertical="center"/>
    </xf>
    <xf numFmtId="0" fontId="12" fillId="3" borderId="5" xfId="1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97" fillId="0" borderId="0" xfId="2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30" fillId="0" borderId="0" xfId="21" applyFont="1">
      <alignment vertical="center"/>
    </xf>
    <xf numFmtId="0" fontId="97" fillId="0" borderId="0" xfId="21" applyFont="1">
      <alignment vertical="center"/>
    </xf>
    <xf numFmtId="0" fontId="130" fillId="0" borderId="0" xfId="0" applyFont="1">
      <alignment vertical="center"/>
    </xf>
    <xf numFmtId="0" fontId="110" fillId="0" borderId="0" xfId="0" applyFont="1">
      <alignment vertical="center"/>
    </xf>
    <xf numFmtId="0" fontId="96" fillId="0" borderId="0" xfId="21" applyFont="1" applyFill="1">
      <alignment vertical="center"/>
    </xf>
    <xf numFmtId="0" fontId="96" fillId="0" borderId="0" xfId="0" applyFont="1">
      <alignment vertical="center"/>
    </xf>
    <xf numFmtId="0" fontId="97" fillId="0" borderId="0" xfId="21" applyFont="1" applyFill="1">
      <alignment vertical="center"/>
    </xf>
    <xf numFmtId="0" fontId="101" fillId="0" borderId="0" xfId="21" applyFont="1" applyFill="1">
      <alignment vertical="center"/>
    </xf>
    <xf numFmtId="0" fontId="18" fillId="0" borderId="1" xfId="77" applyFont="1" applyFill="1" applyBorder="1" applyAlignment="1">
      <alignment horizontal="center" vertical="center" wrapText="1"/>
    </xf>
    <xf numFmtId="0" fontId="110" fillId="0" borderId="0" xfId="21" applyFont="1">
      <alignment vertical="center"/>
    </xf>
    <xf numFmtId="0" fontId="15" fillId="0" borderId="0" xfId="0" applyFont="1" applyFill="1">
      <alignment vertical="center"/>
    </xf>
    <xf numFmtId="0" fontId="112" fillId="0" borderId="1" xfId="0" applyFont="1" applyFill="1" applyBorder="1" applyAlignment="1">
      <alignment horizontal="center" vertical="center"/>
    </xf>
    <xf numFmtId="0" fontId="16" fillId="0" borderId="1" xfId="14" applyFont="1" applyFill="1" applyBorder="1" applyAlignment="1">
      <alignment horizontal="center" vertical="center" wrapText="1"/>
    </xf>
    <xf numFmtId="0" fontId="10" fillId="36" borderId="1" xfId="0" applyFont="1" applyFill="1" applyBorder="1" applyAlignment="1">
      <alignment horizontal="center" vertical="center"/>
    </xf>
    <xf numFmtId="0" fontId="12" fillId="37" borderId="2" xfId="21" applyFont="1" applyFill="1" applyBorder="1" applyAlignment="1">
      <alignment horizontal="left" vertical="center" shrinkToFit="1"/>
    </xf>
    <xf numFmtId="0" fontId="15" fillId="37" borderId="0" xfId="21" applyFill="1">
      <alignment vertical="center"/>
    </xf>
    <xf numFmtId="0" fontId="10" fillId="36" borderId="4" xfId="0" applyFont="1" applyFill="1" applyBorder="1" applyAlignment="1">
      <alignment horizontal="center" vertical="center"/>
    </xf>
    <xf numFmtId="0" fontId="108" fillId="39" borderId="1" xfId="0" applyFont="1" applyFill="1" applyBorder="1" applyAlignment="1">
      <alignment horizontal="center" vertical="center"/>
    </xf>
    <xf numFmtId="0" fontId="108" fillId="0" borderId="1" xfId="0" applyFont="1" applyFill="1" applyBorder="1" applyAlignment="1">
      <alignment horizontal="center" vertical="center"/>
    </xf>
    <xf numFmtId="0" fontId="8" fillId="4" borderId="1" xfId="21" applyFont="1" applyFill="1" applyBorder="1">
      <alignment vertical="center"/>
    </xf>
    <xf numFmtId="0" fontId="119" fillId="0" borderId="1" xfId="21" applyFont="1" applyBorder="1" applyAlignment="1">
      <alignment vertical="center" wrapText="1"/>
    </xf>
    <xf numFmtId="0" fontId="130" fillId="0" borderId="1" xfId="0" applyFont="1" applyBorder="1">
      <alignment vertical="center"/>
    </xf>
    <xf numFmtId="0" fontId="130" fillId="0" borderId="1" xfId="0" applyFont="1" applyFill="1" applyBorder="1">
      <alignment vertical="center"/>
    </xf>
    <xf numFmtId="0" fontId="130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>
      <alignment vertical="center"/>
    </xf>
    <xf numFmtId="0" fontId="44" fillId="0" borderId="1" xfId="0" applyFont="1" applyBorder="1">
      <alignment vertical="center"/>
    </xf>
    <xf numFmtId="0" fontId="110" fillId="0" borderId="1" xfId="0" applyFont="1" applyBorder="1">
      <alignment vertical="center"/>
    </xf>
    <xf numFmtId="0" fontId="130" fillId="0" borderId="1" xfId="21" applyFont="1" applyBorder="1">
      <alignment vertical="center"/>
    </xf>
    <xf numFmtId="0" fontId="97" fillId="0" borderId="1" xfId="21" applyFont="1" applyFill="1" applyBorder="1">
      <alignment vertical="center"/>
    </xf>
    <xf numFmtId="0" fontId="97" fillId="0" borderId="1" xfId="21" applyFont="1" applyBorder="1" applyAlignment="1">
      <alignment vertical="center" wrapText="1"/>
    </xf>
    <xf numFmtId="0" fontId="119" fillId="0" borderId="1" xfId="10" applyFont="1" applyBorder="1" applyAlignment="1">
      <alignment horizontal="center" vertical="center"/>
    </xf>
    <xf numFmtId="0" fontId="128" fillId="0" borderId="1" xfId="15" applyFont="1" applyBorder="1" applyAlignment="1">
      <alignment horizontal="center" vertical="center" wrapText="1"/>
    </xf>
    <xf numFmtId="49" fontId="22" fillId="47" borderId="1" xfId="10" applyNumberFormat="1" applyFont="1" applyFill="1" applyBorder="1" applyAlignment="1">
      <alignment horizontal="center" vertical="center" wrapText="1"/>
    </xf>
    <xf numFmtId="49" fontId="22" fillId="0" borderId="1" xfId="10" applyNumberFormat="1" applyFont="1" applyBorder="1" applyAlignment="1">
      <alignment horizontal="center" vertical="center" wrapText="1"/>
    </xf>
    <xf numFmtId="49" fontId="22" fillId="0" borderId="1" xfId="10" applyNumberFormat="1" applyFont="1" applyFill="1" applyBorder="1" applyAlignment="1">
      <alignment horizontal="center" vertical="center" wrapText="1"/>
    </xf>
    <xf numFmtId="0" fontId="22" fillId="2" borderId="25" xfId="14" applyFont="1" applyFill="1" applyBorder="1" applyAlignment="1">
      <alignment horizontal="center" vertical="center" wrapText="1"/>
    </xf>
    <xf numFmtId="0" fontId="22" fillId="44" borderId="25" xfId="14" applyFont="1" applyFill="1" applyBorder="1" applyAlignment="1">
      <alignment horizontal="center" vertical="center" wrapText="1"/>
    </xf>
    <xf numFmtId="0" fontId="110" fillId="44" borderId="25" xfId="21" applyFont="1" applyFill="1" applyBorder="1">
      <alignment vertical="center"/>
    </xf>
    <xf numFmtId="0" fontId="110" fillId="0" borderId="25" xfId="21" applyFont="1" applyBorder="1">
      <alignment vertical="center"/>
    </xf>
    <xf numFmtId="0" fontId="110" fillId="0" borderId="1" xfId="21" applyFont="1" applyBorder="1">
      <alignment vertical="center"/>
    </xf>
    <xf numFmtId="0" fontId="131" fillId="58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9" fillId="0" borderId="0" xfId="37055" applyFont="1" applyFill="1" applyBorder="1" applyAlignment="1">
      <alignment horizontal="center" vertical="center" wrapText="1"/>
    </xf>
    <xf numFmtId="0" fontId="15" fillId="0" borderId="0" xfId="21" applyBorder="1">
      <alignment vertical="center"/>
    </xf>
    <xf numFmtId="0" fontId="23" fillId="0" borderId="1" xfId="0" applyFont="1" applyBorder="1">
      <alignment vertical="center"/>
    </xf>
    <xf numFmtId="0" fontId="15" fillId="4" borderId="0" xfId="21" applyFill="1" applyBorder="1">
      <alignment vertical="center"/>
    </xf>
    <xf numFmtId="0" fontId="110" fillId="0" borderId="0" xfId="21" applyFont="1" applyBorder="1">
      <alignment vertical="center"/>
    </xf>
    <xf numFmtId="49" fontId="132" fillId="4" borderId="1" xfId="14" applyNumberFormat="1" applyFont="1" applyFill="1" applyBorder="1" applyAlignment="1">
      <alignment horizontal="center" vertical="center" wrapText="1"/>
    </xf>
    <xf numFmtId="0" fontId="132" fillId="0" borderId="1" xfId="21" applyFont="1" applyFill="1" applyBorder="1" applyAlignment="1">
      <alignment horizontal="center" vertical="center" wrapText="1"/>
    </xf>
    <xf numFmtId="0" fontId="132" fillId="48" borderId="1" xfId="21" applyFont="1" applyFill="1" applyBorder="1" applyAlignment="1">
      <alignment horizontal="center" vertical="center" wrapText="1"/>
    </xf>
    <xf numFmtId="0" fontId="133" fillId="48" borderId="1" xfId="21" applyFont="1" applyFill="1" applyBorder="1" applyAlignment="1">
      <alignment horizontal="center" vertical="center" wrapText="1"/>
    </xf>
    <xf numFmtId="0" fontId="132" fillId="0" borderId="1" xfId="21" applyFont="1" applyBorder="1" applyAlignment="1">
      <alignment horizontal="center" vertical="center" wrapText="1"/>
    </xf>
    <xf numFmtId="0" fontId="134" fillId="50" borderId="1" xfId="77" applyFont="1" applyFill="1" applyBorder="1" applyAlignment="1">
      <alignment horizontal="center" vertical="center" wrapText="1"/>
    </xf>
    <xf numFmtId="0" fontId="135" fillId="48" borderId="1" xfId="21" applyFont="1" applyFill="1" applyBorder="1" applyAlignment="1">
      <alignment horizontal="center" vertical="center" wrapText="1"/>
    </xf>
    <xf numFmtId="0" fontId="115" fillId="0" borderId="4" xfId="15" applyFont="1" applyFill="1" applyBorder="1" applyAlignment="1">
      <alignment horizontal="center" vertical="center" wrapText="1"/>
    </xf>
    <xf numFmtId="176" fontId="21" fillId="0" borderId="1" xfId="21" applyNumberFormat="1" applyFont="1" applyFill="1" applyBorder="1" applyAlignment="1">
      <alignment horizontal="center" vertical="center"/>
    </xf>
    <xf numFmtId="177" fontId="16" fillId="0" borderId="1" xfId="21" applyNumberFormat="1" applyFont="1" applyFill="1" applyBorder="1" applyAlignment="1">
      <alignment horizontal="right" vertical="center" wrapText="1"/>
    </xf>
    <xf numFmtId="187" fontId="16" fillId="0" borderId="1" xfId="14" applyNumberFormat="1" applyFont="1" applyFill="1" applyBorder="1" applyAlignment="1">
      <alignment horizontal="center" vertical="center" wrapText="1"/>
    </xf>
    <xf numFmtId="187" fontId="16" fillId="38" borderId="1" xfId="14" applyNumberFormat="1" applyFont="1" applyFill="1" applyBorder="1" applyAlignment="1">
      <alignment horizontal="center" vertical="center" wrapText="1"/>
    </xf>
    <xf numFmtId="0" fontId="16" fillId="38" borderId="1" xfId="14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/>
    </xf>
    <xf numFmtId="49" fontId="16" fillId="0" borderId="0" xfId="14" applyNumberFormat="1" applyFont="1" applyFill="1" applyAlignment="1">
      <alignment horizontal="center" vertical="center" shrinkToFit="1"/>
    </xf>
    <xf numFmtId="49" fontId="16" fillId="0" borderId="0" xfId="14" applyNumberFormat="1" applyFont="1" applyFill="1" applyAlignment="1">
      <alignment horizontal="center" vertical="center" wrapText="1"/>
    </xf>
    <xf numFmtId="49" fontId="16" fillId="50" borderId="1" xfId="10" applyNumberFormat="1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21" applyFont="1" applyFill="1" applyBorder="1" applyAlignment="1">
      <alignment vertical="center" wrapText="1"/>
    </xf>
    <xf numFmtId="0" fontId="8" fillId="43" borderId="1" xfId="10" applyFont="1" applyFill="1" applyBorder="1" applyAlignment="1">
      <alignment horizontal="center" vertical="center" wrapText="1"/>
    </xf>
    <xf numFmtId="0" fontId="129" fillId="57" borderId="4" xfId="0" applyFont="1" applyFill="1" applyBorder="1" applyAlignment="1">
      <alignment horizontal="center" vertical="center"/>
    </xf>
    <xf numFmtId="0" fontId="21" fillId="0" borderId="4" xfId="21" applyFont="1" applyFill="1" applyBorder="1" applyAlignment="1">
      <alignment horizontal="left" vertical="center"/>
    </xf>
    <xf numFmtId="0" fontId="43" fillId="0" borderId="4" xfId="41628" applyFont="1" applyFill="1" applyBorder="1" applyAlignment="1">
      <alignment horizontal="left" vertical="center" wrapText="1"/>
    </xf>
    <xf numFmtId="0" fontId="16" fillId="0" borderId="4" xfId="77" applyFont="1" applyFill="1" applyBorder="1" applyAlignment="1">
      <alignment horizontal="left" vertical="center"/>
    </xf>
    <xf numFmtId="0" fontId="18" fillId="0" borderId="4" xfId="77" applyFont="1" applyFill="1" applyBorder="1" applyAlignment="1">
      <alignment horizontal="left" vertical="center" shrinkToFit="1"/>
    </xf>
    <xf numFmtId="0" fontId="20" fillId="0" borderId="4" xfId="83" applyFont="1" applyFill="1" applyBorder="1" applyAlignment="1">
      <alignment horizontal="left" vertical="center" wrapText="1"/>
    </xf>
    <xf numFmtId="0" fontId="16" fillId="0" borderId="4" xfId="15" applyFont="1" applyFill="1" applyBorder="1" applyAlignment="1">
      <alignment horizontal="left" vertical="center"/>
    </xf>
    <xf numFmtId="0" fontId="20" fillId="0" borderId="4" xfId="21" applyFont="1" applyFill="1" applyBorder="1" applyAlignment="1">
      <alignment horizontal="left" vertical="center" wrapText="1"/>
    </xf>
    <xf numFmtId="0" fontId="20" fillId="0" borderId="4" xfId="21" applyFont="1" applyFill="1" applyBorder="1">
      <alignment vertical="center"/>
    </xf>
    <xf numFmtId="0" fontId="16" fillId="0" borderId="4" xfId="21" applyFont="1" applyFill="1" applyBorder="1" applyAlignment="1">
      <alignment horizontal="left" vertical="center"/>
    </xf>
    <xf numFmtId="0" fontId="16" fillId="0" borderId="4" xfId="0" applyFont="1" applyFill="1" applyBorder="1">
      <alignment vertical="center"/>
    </xf>
    <xf numFmtId="0" fontId="20" fillId="0" borderId="4" xfId="22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43" fillId="0" borderId="4" xfId="41629" applyFont="1" applyFill="1" applyBorder="1" applyAlignment="1">
      <alignment horizontal="left" vertical="center" wrapText="1"/>
    </xf>
    <xf numFmtId="0" fontId="16" fillId="0" borderId="4" xfId="77" applyFont="1" applyFill="1" applyBorder="1" applyAlignment="1">
      <alignment horizontal="left" vertical="center" wrapText="1"/>
    </xf>
    <xf numFmtId="0" fontId="16" fillId="0" borderId="4" xfId="22" applyFont="1" applyFill="1" applyBorder="1" applyAlignment="1">
      <alignment horizontal="left" vertical="center"/>
    </xf>
    <xf numFmtId="0" fontId="20" fillId="0" borderId="4" xfId="80" applyFont="1" applyFill="1" applyBorder="1" applyAlignment="1">
      <alignment horizontal="left" vertical="center" shrinkToFit="1"/>
    </xf>
    <xf numFmtId="0" fontId="43" fillId="0" borderId="4" xfId="15" applyFont="1" applyFill="1" applyBorder="1" applyAlignment="1">
      <alignment horizontal="left" vertical="center" shrinkToFit="1"/>
    </xf>
    <xf numFmtId="0" fontId="20" fillId="0" borderId="4" xfId="21" applyNumberFormat="1" applyFont="1" applyFill="1" applyBorder="1" applyAlignment="1">
      <alignment horizontal="left" vertical="center"/>
    </xf>
    <xf numFmtId="0" fontId="18" fillId="0" borderId="4" xfId="77" applyFont="1" applyFill="1" applyBorder="1" applyAlignment="1">
      <alignment horizontal="left" vertical="center"/>
    </xf>
    <xf numFmtId="0" fontId="18" fillId="0" borderId="4" xfId="77" applyFont="1" applyFill="1" applyBorder="1">
      <alignment vertical="center"/>
    </xf>
    <xf numFmtId="0" fontId="18" fillId="0" borderId="4" xfId="77" applyFont="1" applyFill="1" applyBorder="1" applyAlignment="1">
      <alignment horizontal="left" vertical="center" wrapText="1"/>
    </xf>
    <xf numFmtId="0" fontId="18" fillId="0" borderId="4" xfId="77" applyFont="1" applyFill="1" applyBorder="1" applyAlignment="1">
      <alignment vertical="center" shrinkToFit="1"/>
    </xf>
    <xf numFmtId="0" fontId="20" fillId="0" borderId="4" xfId="85" applyFont="1" applyFill="1" applyBorder="1" applyAlignment="1" applyProtection="1">
      <alignment horizontal="left" vertical="center" shrinkToFit="1"/>
    </xf>
    <xf numFmtId="0" fontId="16" fillId="0" borderId="4" xfId="77" applyFont="1" applyFill="1" applyBorder="1" applyAlignment="1">
      <alignment horizontal="left" vertical="center" shrinkToFit="1"/>
    </xf>
    <xf numFmtId="0" fontId="21" fillId="0" borderId="4" xfId="85" applyFont="1" applyFill="1" applyBorder="1" applyAlignment="1" applyProtection="1">
      <alignment horizontal="left" vertical="center" shrinkToFit="1"/>
    </xf>
    <xf numFmtId="0" fontId="16" fillId="0" borderId="4" xfId="21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 shrinkToFit="1"/>
    </xf>
    <xf numFmtId="0" fontId="8" fillId="0" borderId="4" xfId="32" applyFont="1" applyFill="1" applyBorder="1" applyAlignment="1">
      <alignment horizontal="left" vertical="center" wrapText="1"/>
    </xf>
    <xf numFmtId="0" fontId="16" fillId="0" borderId="4" xfId="15" applyFont="1" applyFill="1" applyBorder="1" applyAlignment="1">
      <alignment horizontal="left" vertical="center" wrapText="1"/>
    </xf>
    <xf numFmtId="3" fontId="16" fillId="0" borderId="4" xfId="32" applyNumberFormat="1" applyFont="1" applyFill="1" applyBorder="1" applyAlignment="1">
      <alignment vertical="center" wrapText="1"/>
    </xf>
    <xf numFmtId="3" fontId="16" fillId="0" borderId="4" xfId="32" applyNumberFormat="1" applyFont="1" applyFill="1" applyBorder="1" applyAlignment="1">
      <alignment horizontal="left" vertical="center" wrapText="1"/>
    </xf>
    <xf numFmtId="0" fontId="16" fillId="0" borderId="4" xfId="15" applyFont="1" applyFill="1" applyBorder="1" applyAlignment="1">
      <alignment horizontal="left" vertical="center" wrapText="1" shrinkToFit="1"/>
    </xf>
    <xf numFmtId="0" fontId="16" fillId="0" borderId="4" xfId="32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4" xfId="21" applyFont="1" applyFill="1" applyBorder="1">
      <alignment vertical="center"/>
    </xf>
    <xf numFmtId="0" fontId="16" fillId="0" borderId="4" xfId="21" applyFont="1" applyFill="1" applyBorder="1" applyAlignment="1">
      <alignment vertical="center" wrapText="1"/>
    </xf>
    <xf numFmtId="0" fontId="10" fillId="36" borderId="1" xfId="0" applyFont="1" applyFill="1" applyBorder="1" applyAlignment="1">
      <alignment horizontal="center" vertical="center"/>
    </xf>
    <xf numFmtId="0" fontId="10" fillId="36" borderId="1" xfId="21" applyFont="1" applyFill="1" applyBorder="1" applyAlignment="1">
      <alignment horizontal="center" vertical="center"/>
    </xf>
    <xf numFmtId="0" fontId="43" fillId="0" borderId="1" xfId="77" applyFont="1" applyBorder="1" applyAlignment="1">
      <alignment horizontal="center" vertical="center" wrapText="1"/>
    </xf>
    <xf numFmtId="0" fontId="101" fillId="0" borderId="4" xfId="77" applyFont="1" applyBorder="1" applyAlignment="1">
      <alignment horizontal="center" vertical="center"/>
    </xf>
    <xf numFmtId="0" fontId="43" fillId="50" borderId="1" xfId="77" applyFont="1" applyFill="1" applyBorder="1" applyAlignment="1">
      <alignment horizontal="center" vertical="center" wrapText="1"/>
    </xf>
    <xf numFmtId="0" fontId="43" fillId="50" borderId="1" xfId="78" applyNumberFormat="1" applyFont="1" applyFill="1" applyBorder="1" applyAlignment="1">
      <alignment horizontal="center" vertical="center" wrapText="1"/>
    </xf>
    <xf numFmtId="0" fontId="43" fillId="0" borderId="1" xfId="78" applyNumberFormat="1" applyFont="1" applyBorder="1" applyAlignment="1">
      <alignment horizontal="center" vertical="center" wrapText="1"/>
    </xf>
    <xf numFmtId="189" fontId="16" fillId="0" borderId="1" xfId="79" applyNumberFormat="1" applyFont="1" applyBorder="1" applyAlignment="1">
      <alignment horizontal="center" vertical="center" wrapText="1"/>
    </xf>
    <xf numFmtId="0" fontId="8" fillId="51" borderId="1" xfId="77" applyFont="1" applyFill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110" fillId="0" borderId="0" xfId="0" applyFont="1" applyFill="1">
      <alignment vertical="center"/>
    </xf>
    <xf numFmtId="0" fontId="16" fillId="0" borderId="3" xfId="15" applyFont="1" applyBorder="1" applyAlignment="1">
      <alignment horizontal="left" vertical="center" wrapText="1"/>
    </xf>
    <xf numFmtId="0" fontId="8" fillId="49" borderId="1" xfId="21" applyFont="1" applyFill="1" applyBorder="1" applyAlignment="1">
      <alignment horizontal="center" vertical="center" wrapText="1"/>
    </xf>
    <xf numFmtId="49" fontId="16" fillId="0" borderId="4" xfId="10" applyNumberFormat="1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23" fillId="0" borderId="0" xfId="0" applyFont="1" applyBorder="1">
      <alignment vertical="center"/>
    </xf>
    <xf numFmtId="49" fontId="18" fillId="2" borderId="4" xfId="14" applyNumberFormat="1" applyFont="1" applyFill="1" applyBorder="1" applyAlignment="1">
      <alignment horizontal="center" vertical="center" wrapText="1"/>
    </xf>
    <xf numFmtId="49" fontId="18" fillId="0" borderId="4" xfId="10" applyNumberFormat="1" applyFont="1" applyBorder="1" applyAlignment="1">
      <alignment horizontal="center" vertical="center" wrapText="1"/>
    </xf>
    <xf numFmtId="0" fontId="18" fillId="0" borderId="4" xfId="10" applyFont="1" applyBorder="1" applyAlignment="1">
      <alignment horizontal="center" vertical="center" wrapText="1"/>
    </xf>
    <xf numFmtId="0" fontId="136" fillId="0" borderId="0" xfId="0" applyFont="1" applyFill="1" applyBorder="1">
      <alignment vertical="center"/>
    </xf>
    <xf numFmtId="0" fontId="137" fillId="0" borderId="0" xfId="0" applyFont="1" applyFill="1" applyBorder="1">
      <alignment vertical="center"/>
    </xf>
    <xf numFmtId="0" fontId="131" fillId="0" borderId="0" xfId="0" applyFont="1" applyFill="1" applyBorder="1" applyAlignment="1">
      <alignment horizontal="center" vertical="center"/>
    </xf>
    <xf numFmtId="0" fontId="22" fillId="3" borderId="1" xfId="10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49" fontId="16" fillId="4" borderId="4" xfId="14" applyNumberFormat="1" applyFont="1" applyFill="1" applyBorder="1" applyAlignment="1">
      <alignment horizontal="center" vertical="center" wrapText="1"/>
    </xf>
    <xf numFmtId="0" fontId="21" fillId="0" borderId="5" xfId="21" applyFont="1" applyFill="1" applyBorder="1" applyAlignment="1">
      <alignment horizontal="center" vertical="center"/>
    </xf>
    <xf numFmtId="177" fontId="18" fillId="0" borderId="5" xfId="21" applyNumberFormat="1" applyFont="1" applyFill="1" applyBorder="1" applyAlignment="1">
      <alignment horizontal="right" vertical="center"/>
    </xf>
    <xf numFmtId="49" fontId="16" fillId="40" borderId="5" xfId="10" applyNumberFormat="1" applyFont="1" applyFill="1" applyBorder="1" applyAlignment="1">
      <alignment horizontal="center" vertical="center" wrapText="1"/>
    </xf>
    <xf numFmtId="49" fontId="18" fillId="0" borderId="5" xfId="10" applyNumberFormat="1" applyFont="1" applyFill="1" applyBorder="1" applyAlignment="1">
      <alignment horizontal="center" vertical="center" wrapText="1"/>
    </xf>
    <xf numFmtId="49" fontId="16" fillId="40" borderId="5" xfId="14" applyNumberFormat="1" applyFont="1" applyFill="1" applyBorder="1" applyAlignment="1">
      <alignment horizontal="center" vertical="center" wrapText="1"/>
    </xf>
    <xf numFmtId="49" fontId="18" fillId="0" borderId="5" xfId="14" applyNumberFormat="1" applyFont="1" applyFill="1" applyBorder="1" applyAlignment="1">
      <alignment horizontal="center" vertical="center" wrapText="1"/>
    </xf>
    <xf numFmtId="49" fontId="18" fillId="40" borderId="5" xfId="14" applyNumberFormat="1" applyFont="1" applyFill="1" applyBorder="1" applyAlignment="1">
      <alignment horizontal="center" vertical="center" wrapText="1"/>
    </xf>
    <xf numFmtId="0" fontId="107" fillId="3" borderId="20" xfId="10" applyFont="1" applyFill="1" applyBorder="1">
      <alignment vertical="center"/>
    </xf>
    <xf numFmtId="0" fontId="25" fillId="36" borderId="1" xfId="0" applyFont="1" applyFill="1" applyBorder="1" applyAlignment="1">
      <alignment horizontal="center" vertical="center"/>
    </xf>
    <xf numFmtId="0" fontId="137" fillId="0" borderId="0" xfId="21" applyFont="1" applyFill="1" applyBorder="1">
      <alignment vertical="center"/>
    </xf>
    <xf numFmtId="0" fontId="8" fillId="0" borderId="0" xfId="21" applyFont="1" applyFill="1">
      <alignment vertical="center"/>
    </xf>
    <xf numFmtId="0" fontId="16" fillId="0" borderId="4" xfId="78" applyNumberFormat="1" applyFont="1" applyFill="1" applyBorder="1" applyAlignment="1">
      <alignment horizontal="center" vertical="center"/>
    </xf>
    <xf numFmtId="0" fontId="138" fillId="0" borderId="0" xfId="21" applyFont="1" applyFill="1" applyBorder="1">
      <alignment vertical="center"/>
    </xf>
    <xf numFmtId="0" fontId="25" fillId="0" borderId="0" xfId="21" applyFont="1" applyFill="1" applyBorder="1" applyAlignment="1">
      <alignment horizontal="center" vertical="center"/>
    </xf>
    <xf numFmtId="0" fontId="18" fillId="0" borderId="1" xfId="77" applyFont="1" applyBorder="1" applyAlignment="1">
      <alignment vertical="center" shrinkToFit="1"/>
    </xf>
    <xf numFmtId="0" fontId="20" fillId="0" borderId="1" xfId="21" applyNumberFormat="1" applyFont="1" applyFill="1" applyBorder="1" applyAlignment="1">
      <alignment horizontal="left" vertical="center"/>
    </xf>
    <xf numFmtId="0" fontId="42" fillId="0" borderId="1" xfId="80" applyFill="1" applyBorder="1" applyAlignment="1">
      <alignment horizontal="center" vertical="center"/>
    </xf>
    <xf numFmtId="49" fontId="16" fillId="50" borderId="1" xfId="14" applyNumberFormat="1" applyFont="1" applyFill="1" applyBorder="1" applyAlignment="1">
      <alignment horizontal="center" vertical="center" wrapText="1"/>
    </xf>
    <xf numFmtId="0" fontId="25" fillId="0" borderId="0" xfId="21" applyFont="1" applyFill="1" applyBorder="1" applyAlignment="1">
      <alignment vertical="center" wrapText="1"/>
    </xf>
    <xf numFmtId="0" fontId="138" fillId="0" borderId="0" xfId="21" applyFont="1" applyFill="1" applyBorder="1" applyAlignment="1">
      <alignment horizontal="center" vertical="center"/>
    </xf>
    <xf numFmtId="0" fontId="18" fillId="42" borderId="4" xfId="77" applyFont="1" applyFill="1" applyBorder="1" applyAlignment="1">
      <alignment horizontal="center" vertical="center"/>
    </xf>
    <xf numFmtId="0" fontId="18" fillId="42" borderId="7" xfId="77" applyFont="1" applyFill="1" applyBorder="1" applyAlignment="1">
      <alignment horizontal="center" vertical="center"/>
    </xf>
    <xf numFmtId="0" fontId="18" fillId="42" borderId="2" xfId="77" applyFont="1" applyFill="1" applyBorder="1" applyAlignment="1">
      <alignment horizontal="center" vertical="center"/>
    </xf>
    <xf numFmtId="49" fontId="101" fillId="4" borderId="4" xfId="14" applyNumberFormat="1" applyFont="1" applyFill="1" applyBorder="1" applyAlignment="1">
      <alignment horizontal="center" vertical="center" wrapText="1"/>
    </xf>
    <xf numFmtId="49" fontId="101" fillId="4" borderId="7" xfId="14" applyNumberFormat="1" applyFont="1" applyFill="1" applyBorder="1" applyAlignment="1">
      <alignment horizontal="center" vertical="center" wrapText="1"/>
    </xf>
    <xf numFmtId="49" fontId="101" fillId="4" borderId="28" xfId="14" applyNumberFormat="1" applyFont="1" applyFill="1" applyBorder="1" applyAlignment="1">
      <alignment horizontal="center" vertical="center" wrapText="1"/>
    </xf>
    <xf numFmtId="0" fontId="19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 vertical="center" wrapText="1"/>
    </xf>
    <xf numFmtId="0" fontId="8" fillId="54" borderId="19" xfId="77" applyFont="1" applyFill="1" applyBorder="1" applyAlignment="1">
      <alignment horizontal="center" vertical="center" wrapText="1"/>
    </xf>
    <xf numFmtId="0" fontId="8" fillId="54" borderId="21" xfId="77" applyFont="1" applyFill="1" applyBorder="1" applyAlignment="1">
      <alignment horizontal="center" vertical="center" wrapText="1"/>
    </xf>
    <xf numFmtId="0" fontId="8" fillId="54" borderId="3" xfId="77" applyFont="1" applyFill="1" applyBorder="1" applyAlignment="1">
      <alignment horizontal="center" vertical="center" wrapText="1"/>
    </xf>
    <xf numFmtId="0" fontId="8" fillId="54" borderId="6" xfId="77" applyFont="1" applyFill="1" applyBorder="1" applyAlignment="1">
      <alignment horizontal="center" vertical="center" wrapText="1"/>
    </xf>
    <xf numFmtId="0" fontId="8" fillId="54" borderId="5" xfId="77" applyFont="1" applyFill="1" applyBorder="1" applyAlignment="1">
      <alignment horizontal="center" vertical="center" wrapText="1"/>
    </xf>
    <xf numFmtId="0" fontId="16" fillId="40" borderId="1" xfId="77" applyFont="1" applyFill="1" applyBorder="1" applyAlignment="1">
      <alignment horizontal="center" vertical="center"/>
    </xf>
    <xf numFmtId="0" fontId="8" fillId="54" borderId="3" xfId="10" applyFont="1" applyFill="1" applyBorder="1" applyAlignment="1">
      <alignment horizontal="center" vertical="center" wrapText="1"/>
    </xf>
    <xf numFmtId="0" fontId="8" fillId="54" borderId="6" xfId="10" applyFont="1" applyFill="1" applyBorder="1" applyAlignment="1">
      <alignment horizontal="center" vertical="center" wrapText="1"/>
    </xf>
    <xf numFmtId="0" fontId="8" fillId="54" borderId="5" xfId="10" applyFont="1" applyFill="1" applyBorder="1" applyAlignment="1">
      <alignment horizontal="center" vertical="center" wrapText="1"/>
    </xf>
    <xf numFmtId="49" fontId="16" fillId="0" borderId="1" xfId="14" applyNumberFormat="1" applyFont="1" applyFill="1" applyBorder="1" applyAlignment="1">
      <alignment horizontal="center" vertical="center" wrapText="1"/>
    </xf>
    <xf numFmtId="0" fontId="16" fillId="43" borderId="3" xfId="10" applyFont="1" applyFill="1" applyBorder="1" applyAlignment="1">
      <alignment horizontal="center" vertical="center" wrapText="1"/>
    </xf>
    <xf numFmtId="0" fontId="16" fillId="43" borderId="6" xfId="10" applyFont="1" applyFill="1" applyBorder="1" applyAlignment="1">
      <alignment horizontal="center" vertical="center" wrapText="1"/>
    </xf>
    <xf numFmtId="0" fontId="16" fillId="43" borderId="3" xfId="21" applyFont="1" applyFill="1" applyBorder="1" applyAlignment="1">
      <alignment horizontal="center" vertical="center" wrapText="1"/>
    </xf>
    <xf numFmtId="0" fontId="16" fillId="43" borderId="6" xfId="21" applyFont="1" applyFill="1" applyBorder="1" applyAlignment="1">
      <alignment horizontal="center" vertical="center" wrapText="1"/>
    </xf>
    <xf numFmtId="0" fontId="16" fillId="43" borderId="5" xfId="21" applyFont="1" applyFill="1" applyBorder="1" applyAlignment="1">
      <alignment horizontal="center" vertical="center" wrapText="1"/>
    </xf>
    <xf numFmtId="0" fontId="8" fillId="43" borderId="1" xfId="10" applyFont="1" applyFill="1" applyBorder="1" applyAlignment="1">
      <alignment horizontal="center" vertical="center" wrapText="1"/>
    </xf>
    <xf numFmtId="49" fontId="16" fillId="38" borderId="1" xfId="10" applyNumberFormat="1" applyFont="1" applyFill="1" applyBorder="1" applyAlignment="1">
      <alignment horizontal="center" vertical="center" wrapText="1"/>
    </xf>
    <xf numFmtId="49" fontId="16" fillId="38" borderId="1" xfId="14" applyNumberFormat="1" applyFont="1" applyFill="1" applyBorder="1" applyAlignment="1">
      <alignment horizontal="center" vertical="center" wrapText="1"/>
    </xf>
    <xf numFmtId="0" fontId="10" fillId="36" borderId="3" xfId="0" applyFont="1" applyFill="1" applyBorder="1" applyAlignment="1">
      <alignment horizontal="center" vertical="center"/>
    </xf>
    <xf numFmtId="0" fontId="10" fillId="36" borderId="5" xfId="0" applyFont="1" applyFill="1" applyBorder="1" applyAlignment="1">
      <alignment horizontal="center" vertical="center"/>
    </xf>
    <xf numFmtId="0" fontId="16" fillId="43" borderId="3" xfId="21" applyNumberFormat="1" applyFont="1" applyFill="1" applyBorder="1" applyAlignment="1">
      <alignment horizontal="center" vertical="center" wrapText="1"/>
    </xf>
    <xf numFmtId="0" fontId="16" fillId="43" borderId="6" xfId="21" applyNumberFormat="1" applyFont="1" applyFill="1" applyBorder="1" applyAlignment="1">
      <alignment horizontal="center" vertical="center" wrapText="1"/>
    </xf>
    <xf numFmtId="0" fontId="16" fillId="43" borderId="5" xfId="21" applyNumberFormat="1" applyFont="1" applyFill="1" applyBorder="1" applyAlignment="1">
      <alignment horizontal="center" vertical="center" wrapText="1"/>
    </xf>
    <xf numFmtId="0" fontId="16" fillId="43" borderId="3" xfId="21" applyFont="1" applyFill="1" applyBorder="1" applyAlignment="1">
      <alignment horizontal="center" vertical="center"/>
    </xf>
    <xf numFmtId="0" fontId="16" fillId="43" borderId="6" xfId="21" applyFont="1" applyFill="1" applyBorder="1" applyAlignment="1">
      <alignment horizontal="center" vertical="center"/>
    </xf>
    <xf numFmtId="0" fontId="16" fillId="43" borderId="1" xfId="21" applyFont="1" applyFill="1" applyBorder="1" applyAlignment="1">
      <alignment horizontal="center" vertical="center"/>
    </xf>
    <xf numFmtId="0" fontId="16" fillId="43" borderId="1" xfId="21" applyNumberFormat="1" applyFont="1" applyFill="1" applyBorder="1" applyAlignment="1">
      <alignment horizontal="center" vertical="center" wrapText="1"/>
    </xf>
    <xf numFmtId="0" fontId="8" fillId="43" borderId="3" xfId="21" applyFont="1" applyFill="1" applyBorder="1" applyAlignment="1">
      <alignment horizontal="center" vertical="center" wrapText="1"/>
    </xf>
    <xf numFmtId="0" fontId="8" fillId="43" borderId="6" xfId="21" applyFont="1" applyFill="1" applyBorder="1" applyAlignment="1">
      <alignment horizontal="center" vertical="center" wrapText="1"/>
    </xf>
    <xf numFmtId="0" fontId="8" fillId="43" borderId="3" xfId="21" applyFont="1" applyFill="1" applyBorder="1" applyAlignment="1">
      <alignment horizontal="center" vertical="center"/>
    </xf>
    <xf numFmtId="0" fontId="8" fillId="43" borderId="6" xfId="21" applyFont="1" applyFill="1" applyBorder="1" applyAlignment="1">
      <alignment horizontal="center" vertical="center"/>
    </xf>
    <xf numFmtId="0" fontId="8" fillId="43" borderId="5" xfId="21" applyFont="1" applyFill="1" applyBorder="1" applyAlignment="1">
      <alignment horizontal="center" vertical="center"/>
    </xf>
    <xf numFmtId="0" fontId="8" fillId="43" borderId="1" xfId="21" applyFont="1" applyFill="1" applyBorder="1" applyAlignment="1">
      <alignment horizontal="center" vertical="center"/>
    </xf>
    <xf numFmtId="49" fontId="16" fillId="47" borderId="1" xfId="10" applyNumberFormat="1" applyFont="1" applyFill="1" applyBorder="1" applyAlignment="1">
      <alignment horizontal="center" vertical="center" wrapText="1"/>
    </xf>
    <xf numFmtId="0" fontId="10" fillId="36" borderId="1" xfId="21" applyFont="1" applyFill="1" applyBorder="1" applyAlignment="1">
      <alignment horizontal="center" vertical="center"/>
    </xf>
    <xf numFmtId="0" fontId="10" fillId="36" borderId="1" xfId="21" applyFont="1" applyFill="1" applyBorder="1" applyAlignment="1">
      <alignment horizontal="center" vertical="center" wrapText="1"/>
    </xf>
    <xf numFmtId="0" fontId="8" fillId="47" borderId="3" xfId="10" applyFont="1" applyFill="1" applyBorder="1" applyAlignment="1">
      <alignment horizontal="center" vertical="center" wrapText="1"/>
    </xf>
    <xf numFmtId="0" fontId="8" fillId="47" borderId="6" xfId="10" applyFont="1" applyFill="1" applyBorder="1" applyAlignment="1">
      <alignment horizontal="center" vertical="center" wrapText="1"/>
    </xf>
    <xf numFmtId="0" fontId="8" fillId="47" borderId="5" xfId="10" applyFont="1" applyFill="1" applyBorder="1" applyAlignment="1">
      <alignment horizontal="center" vertical="center" wrapText="1"/>
    </xf>
    <xf numFmtId="0" fontId="16" fillId="47" borderId="3" xfId="10" applyFont="1" applyFill="1" applyBorder="1" applyAlignment="1">
      <alignment horizontal="center" vertical="center" wrapText="1"/>
    </xf>
    <xf numFmtId="0" fontId="16" fillId="47" borderId="6" xfId="10" applyFont="1" applyFill="1" applyBorder="1" applyAlignment="1">
      <alignment horizontal="center" vertical="center" wrapText="1"/>
    </xf>
    <xf numFmtId="0" fontId="16" fillId="47" borderId="5" xfId="10" applyFont="1" applyFill="1" applyBorder="1" applyAlignment="1">
      <alignment horizontal="center" vertical="center" wrapText="1"/>
    </xf>
    <xf numFmtId="0" fontId="8" fillId="47" borderId="19" xfId="10" applyFont="1" applyFill="1" applyBorder="1" applyAlignment="1">
      <alignment horizontal="center" vertical="center" wrapText="1"/>
    </xf>
    <xf numFmtId="0" fontId="8" fillId="47" borderId="21" xfId="10" applyFont="1" applyFill="1" applyBorder="1" applyAlignment="1">
      <alignment horizontal="center" vertical="center" wrapText="1"/>
    </xf>
    <xf numFmtId="0" fontId="19" fillId="36" borderId="4" xfId="21" applyFont="1" applyFill="1" applyBorder="1" applyAlignment="1">
      <alignment horizontal="center" vertical="center" wrapText="1"/>
    </xf>
    <xf numFmtId="0" fontId="19" fillId="36" borderId="7" xfId="21" applyFont="1" applyFill="1" applyBorder="1" applyAlignment="1">
      <alignment horizontal="center" vertical="center" wrapText="1"/>
    </xf>
    <xf numFmtId="0" fontId="19" fillId="36" borderId="2" xfId="21" applyFont="1" applyFill="1" applyBorder="1" applyAlignment="1">
      <alignment horizontal="center" vertical="center" wrapText="1"/>
    </xf>
    <xf numFmtId="49" fontId="16" fillId="50" borderId="4" xfId="14" applyNumberFormat="1" applyFont="1" applyFill="1" applyBorder="1" applyAlignment="1">
      <alignment horizontal="center" vertical="center" wrapText="1"/>
    </xf>
    <xf numFmtId="49" fontId="16" fillId="50" borderId="2" xfId="14" applyNumberFormat="1" applyFont="1" applyFill="1" applyBorder="1" applyAlignment="1">
      <alignment horizontal="center" vertical="center" wrapText="1"/>
    </xf>
    <xf numFmtId="0" fontId="43" fillId="0" borderId="1" xfId="77" applyFont="1" applyBorder="1" applyAlignment="1">
      <alignment horizontal="center" vertical="center" wrapText="1"/>
    </xf>
    <xf numFmtId="0" fontId="8" fillId="51" borderId="3" xfId="77" applyFont="1" applyFill="1" applyBorder="1" applyAlignment="1">
      <alignment horizontal="center" vertical="center" wrapText="1"/>
    </xf>
    <xf numFmtId="0" fontId="8" fillId="51" borderId="6" xfId="77" applyFont="1" applyFill="1" applyBorder="1" applyAlignment="1">
      <alignment horizontal="center" vertical="center" wrapText="1"/>
    </xf>
    <xf numFmtId="0" fontId="8" fillId="51" borderId="5" xfId="77" applyFont="1" applyFill="1" applyBorder="1" applyAlignment="1">
      <alignment horizontal="center" vertical="center" wrapText="1"/>
    </xf>
    <xf numFmtId="0" fontId="101" fillId="0" borderId="1" xfId="77" applyFont="1" applyBorder="1" applyAlignment="1">
      <alignment horizontal="center" vertical="center"/>
    </xf>
    <xf numFmtId="0" fontId="43" fillId="50" borderId="1" xfId="77" applyFont="1" applyFill="1" applyBorder="1" applyAlignment="1">
      <alignment horizontal="center" vertical="center" wrapText="1"/>
    </xf>
    <xf numFmtId="0" fontId="43" fillId="50" borderId="1" xfId="78" applyNumberFormat="1" applyFont="1" applyFill="1" applyBorder="1" applyAlignment="1">
      <alignment horizontal="center" vertical="center" wrapText="1"/>
    </xf>
    <xf numFmtId="0" fontId="43" fillId="0" borderId="1" xfId="78" applyNumberFormat="1" applyFont="1" applyBorder="1" applyAlignment="1">
      <alignment horizontal="center" vertical="center" wrapText="1"/>
    </xf>
    <xf numFmtId="0" fontId="101" fillId="50" borderId="1" xfId="77" applyFont="1" applyFill="1" applyBorder="1" applyAlignment="1">
      <alignment horizontal="center" vertical="center" shrinkToFit="1"/>
    </xf>
    <xf numFmtId="0" fontId="19" fillId="36" borderId="1" xfId="0" applyFont="1" applyFill="1" applyBorder="1" applyAlignment="1">
      <alignment horizontal="center" vertical="center" wrapText="1"/>
    </xf>
    <xf numFmtId="49" fontId="16" fillId="50" borderId="1" xfId="14" applyNumberFormat="1" applyFont="1" applyFill="1" applyBorder="1" applyAlignment="1">
      <alignment horizontal="center" vertical="center" wrapText="1"/>
    </xf>
    <xf numFmtId="189" fontId="16" fillId="0" borderId="1" xfId="79" applyNumberFormat="1" applyFont="1" applyBorder="1" applyAlignment="1">
      <alignment horizontal="center" vertical="center" wrapText="1"/>
    </xf>
    <xf numFmtId="0" fontId="8" fillId="51" borderId="1" xfId="10" applyFont="1" applyFill="1" applyBorder="1" applyAlignment="1">
      <alignment horizontal="center" vertical="center" wrapText="1"/>
    </xf>
    <xf numFmtId="0" fontId="16" fillId="51" borderId="1" xfId="77" applyFont="1" applyFill="1" applyBorder="1" applyAlignment="1">
      <alignment horizontal="center" vertical="center"/>
    </xf>
    <xf numFmtId="0" fontId="16" fillId="50" borderId="1" xfId="77" applyFont="1" applyFill="1" applyBorder="1" applyAlignment="1">
      <alignment horizontal="center" vertical="center" wrapText="1"/>
    </xf>
    <xf numFmtId="0" fontId="18" fillId="50" borderId="1" xfId="77" applyFont="1" applyFill="1" applyBorder="1" applyAlignment="1">
      <alignment horizontal="center" vertical="center" wrapText="1"/>
    </xf>
    <xf numFmtId="0" fontId="8" fillId="51" borderId="1" xfId="77" applyFont="1" applyFill="1" applyBorder="1" applyAlignment="1">
      <alignment horizontal="center" vertical="center" wrapText="1"/>
    </xf>
    <xf numFmtId="0" fontId="8" fillId="51" borderId="1" xfId="77" applyFont="1" applyFill="1" applyBorder="1" applyAlignment="1">
      <alignment horizontal="center" vertical="center"/>
    </xf>
    <xf numFmtId="0" fontId="18" fillId="51" borderId="3" xfId="77" applyFont="1" applyFill="1" applyBorder="1" applyAlignment="1">
      <alignment horizontal="center" vertical="center" wrapText="1"/>
    </xf>
    <xf numFmtId="0" fontId="18" fillId="51" borderId="6" xfId="77" applyFont="1" applyFill="1" applyBorder="1" applyAlignment="1">
      <alignment horizontal="center" vertical="center" wrapText="1"/>
    </xf>
    <xf numFmtId="0" fontId="18" fillId="51" borderId="5" xfId="77" applyFont="1" applyFill="1" applyBorder="1" applyAlignment="1">
      <alignment horizontal="center" vertical="center" wrapText="1"/>
    </xf>
    <xf numFmtId="0" fontId="8" fillId="51" borderId="3" xfId="77" applyFont="1" applyFill="1" applyBorder="1" applyAlignment="1">
      <alignment horizontal="center" vertical="center"/>
    </xf>
    <xf numFmtId="0" fontId="8" fillId="51" borderId="6" xfId="77" applyFont="1" applyFill="1" applyBorder="1" applyAlignment="1">
      <alignment horizontal="center" vertical="center"/>
    </xf>
    <xf numFmtId="0" fontId="8" fillId="51" borderId="5" xfId="77" applyFont="1" applyFill="1" applyBorder="1" applyAlignment="1">
      <alignment horizontal="center" vertical="center"/>
    </xf>
    <xf numFmtId="0" fontId="16" fillId="55" borderId="1" xfId="21" applyFont="1" applyFill="1" applyBorder="1" applyAlignment="1">
      <alignment horizontal="center" vertical="center" wrapText="1" shrinkToFit="1"/>
    </xf>
    <xf numFmtId="0" fontId="16" fillId="55" borderId="1" xfId="21" applyFont="1" applyFill="1" applyBorder="1" applyAlignment="1">
      <alignment horizontal="center" vertical="center"/>
    </xf>
    <xf numFmtId="0" fontId="16" fillId="0" borderId="1" xfId="2" applyNumberFormat="1" applyFont="1" applyFill="1" applyBorder="1" applyAlignment="1">
      <alignment horizontal="center" vertical="center" wrapText="1"/>
    </xf>
    <xf numFmtId="0" fontId="8" fillId="49" borderId="3" xfId="21" applyFont="1" applyFill="1" applyBorder="1" applyAlignment="1">
      <alignment horizontal="center" vertical="center" wrapText="1"/>
    </xf>
    <xf numFmtId="0" fontId="8" fillId="49" borderId="6" xfId="21" applyFont="1" applyFill="1" applyBorder="1" applyAlignment="1">
      <alignment horizontal="center" vertical="center" wrapText="1"/>
    </xf>
    <xf numFmtId="0" fontId="8" fillId="49" borderId="5" xfId="21" applyFont="1" applyFill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8" fillId="0" borderId="6" xfId="15" applyFont="1" applyBorder="1" applyAlignment="1">
      <alignment horizontal="center" vertical="center" wrapText="1"/>
    </xf>
    <xf numFmtId="0" fontId="8" fillId="0" borderId="5" xfId="15" applyFont="1" applyBorder="1" applyAlignment="1">
      <alignment horizontal="center" vertical="center" wrapText="1"/>
    </xf>
    <xf numFmtId="0" fontId="16" fillId="48" borderId="1" xfId="21" applyFont="1" applyFill="1" applyBorder="1" applyAlignment="1">
      <alignment horizontal="center" vertical="center" wrapText="1"/>
    </xf>
    <xf numFmtId="0" fontId="19" fillId="36" borderId="1" xfId="21" applyFont="1" applyFill="1" applyBorder="1" applyAlignment="1">
      <alignment horizontal="center" vertical="center" wrapText="1"/>
    </xf>
    <xf numFmtId="0" fontId="19" fillId="36" borderId="1" xfId="21" applyFont="1" applyFill="1" applyBorder="1" applyAlignment="1">
      <alignment horizontal="center" vertical="center"/>
    </xf>
    <xf numFmtId="0" fontId="115" fillId="48" borderId="1" xfId="21" applyFont="1" applyFill="1" applyBorder="1" applyAlignment="1">
      <alignment horizontal="center" vertical="center"/>
    </xf>
    <xf numFmtId="0" fontId="16" fillId="0" borderId="1" xfId="21" applyFont="1" applyBorder="1" applyAlignment="1">
      <alignment horizontal="center" vertical="center"/>
    </xf>
    <xf numFmtId="0" fontId="8" fillId="40" borderId="1" xfId="21" applyFont="1" applyFill="1" applyBorder="1" applyAlignment="1">
      <alignment horizontal="center" vertical="center"/>
    </xf>
    <xf numFmtId="0" fontId="16" fillId="40" borderId="1" xfId="21" applyFont="1" applyFill="1" applyBorder="1" applyAlignment="1">
      <alignment horizontal="center" vertical="center" wrapText="1"/>
    </xf>
    <xf numFmtId="0" fontId="107" fillId="37" borderId="1" xfId="21" applyFont="1" applyFill="1" applyBorder="1" applyAlignment="1">
      <alignment horizontal="left" vertical="center" wrapText="1"/>
    </xf>
    <xf numFmtId="0" fontId="16" fillId="40" borderId="1" xfId="21" applyFont="1" applyFill="1" applyBorder="1" applyAlignment="1">
      <alignment horizontal="center" vertical="center"/>
    </xf>
    <xf numFmtId="0" fontId="16" fillId="43" borderId="27" xfId="21" applyFont="1" applyFill="1" applyBorder="1" applyAlignment="1">
      <alignment horizontal="center" vertical="center" wrapText="1"/>
    </xf>
    <xf numFmtId="0" fontId="16" fillId="43" borderId="20" xfId="21" applyFont="1" applyFill="1" applyBorder="1" applyAlignment="1">
      <alignment horizontal="center" vertical="center" wrapText="1"/>
    </xf>
    <xf numFmtId="0" fontId="16" fillId="43" borderId="26" xfId="21" applyFont="1" applyFill="1" applyBorder="1" applyAlignment="1">
      <alignment horizontal="center" vertical="center" wrapText="1"/>
    </xf>
    <xf numFmtId="0" fontId="12" fillId="37" borderId="1" xfId="21" applyFont="1" applyFill="1" applyBorder="1" applyAlignment="1">
      <alignment horizontal="left" vertical="center" shrinkToFit="1"/>
    </xf>
    <xf numFmtId="0" fontId="10" fillId="36" borderId="3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4" xfId="0" applyFont="1" applyFill="1" applyBorder="1" applyAlignment="1">
      <alignment horizontal="center" vertical="center"/>
    </xf>
    <xf numFmtId="0" fontId="10" fillId="36" borderId="2" xfId="0" applyFont="1" applyFill="1" applyBorder="1" applyAlignment="1">
      <alignment horizontal="center" vertical="center"/>
    </xf>
    <xf numFmtId="0" fontId="10" fillId="36" borderId="4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2" fillId="37" borderId="4" xfId="21" applyFont="1" applyFill="1" applyBorder="1" applyAlignment="1">
      <alignment horizontal="left" vertical="center" shrinkToFit="1"/>
    </xf>
    <xf numFmtId="0" fontId="12" fillId="37" borderId="7" xfId="21" applyFont="1" applyFill="1" applyBorder="1" applyAlignment="1">
      <alignment horizontal="left" vertical="center" shrinkToFit="1"/>
    </xf>
    <xf numFmtId="0" fontId="12" fillId="37" borderId="4" xfId="21" applyFont="1" applyFill="1" applyBorder="1" applyAlignment="1">
      <alignment horizontal="left" vertical="center" wrapText="1"/>
    </xf>
    <xf numFmtId="0" fontId="12" fillId="37" borderId="7" xfId="21" applyFont="1" applyFill="1" applyBorder="1" applyAlignment="1">
      <alignment horizontal="left" vertical="center" wrapText="1"/>
    </xf>
    <xf numFmtId="0" fontId="12" fillId="37" borderId="2" xfId="21" applyFont="1" applyFill="1" applyBorder="1" applyAlignment="1">
      <alignment horizontal="left" vertical="center" wrapText="1"/>
    </xf>
    <xf numFmtId="0" fontId="16" fillId="55" borderId="3" xfId="21" applyFont="1" applyFill="1" applyBorder="1" applyAlignment="1">
      <alignment horizontal="center" vertical="center"/>
    </xf>
    <xf numFmtId="0" fontId="16" fillId="55" borderId="6" xfId="21" applyFont="1" applyFill="1" applyBorder="1" applyAlignment="1">
      <alignment horizontal="center" vertical="center"/>
    </xf>
    <xf numFmtId="0" fontId="16" fillId="55" borderId="5" xfId="21" applyFont="1" applyFill="1" applyBorder="1" applyAlignment="1">
      <alignment horizontal="center" vertical="center"/>
    </xf>
    <xf numFmtId="0" fontId="12" fillId="37" borderId="2" xfId="21" applyFont="1" applyFill="1" applyBorder="1" applyAlignment="1">
      <alignment horizontal="left" vertical="center" shrinkToFit="1"/>
    </xf>
    <xf numFmtId="0" fontId="8" fillId="49" borderId="1" xfId="21" applyFont="1" applyFill="1" applyBorder="1" applyAlignment="1">
      <alignment horizontal="center" vertical="center" wrapText="1"/>
    </xf>
    <xf numFmtId="0" fontId="8" fillId="51" borderId="2" xfId="10" applyFont="1" applyFill="1" applyBorder="1" applyAlignment="1">
      <alignment horizontal="center" vertical="center" wrapText="1"/>
    </xf>
  </cellXfs>
  <cellStyles count="41631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 xr9:uid="{00000000-0011-0000-FFFF-FFFF01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mruColors>
      <color rgb="FF00D09A"/>
      <color rgb="FF00CC99"/>
      <color rgb="FF33CCCC"/>
      <color rgb="FFFFCC00"/>
      <color rgb="FFFFFFCC"/>
      <color rgb="FFF8F390"/>
      <color rgb="FFE1DB8B"/>
      <color rgb="FFFFFF99"/>
      <color rgb="FF0066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68914"/>
          <a:ext cx="10898280" cy="1600762"/>
        </a:xfrm>
        <a:prstGeom prst="rect">
          <a:avLst/>
        </a:prstGeom>
        <a:solidFill>
          <a:srgbClr val="99CC00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: ESG/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디지털전환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(DX)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7F0356-345F-48CB-83AB-6D326F6343EC}"/>
            </a:ext>
          </a:extLst>
        </xdr:cNvPr>
        <xdr:cNvSpPr txBox="1"/>
      </xdr:nvSpPr>
      <xdr:spPr>
        <a:xfrm>
          <a:off x="18028103" y="60742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19</xdr:row>
      <xdr:rowOff>209549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8ACF44-13A3-4331-B8BF-3874B05FBA06}"/>
            </a:ext>
          </a:extLst>
        </xdr:cNvPr>
        <xdr:cNvSpPr txBox="1"/>
      </xdr:nvSpPr>
      <xdr:spPr>
        <a:xfrm>
          <a:off x="19773899" y="710564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51D646C-CB5C-458F-8BE5-F0F80577C057}"/>
            </a:ext>
          </a:extLst>
        </xdr:cNvPr>
        <xdr:cNvSpPr txBox="1"/>
      </xdr:nvSpPr>
      <xdr:spPr>
        <a:xfrm>
          <a:off x="17582029" y="87069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14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C9EBA4-B0DA-44B6-ABF0-F78806D918A4}"/>
            </a:ext>
          </a:extLst>
        </xdr:cNvPr>
        <xdr:cNvSpPr txBox="1"/>
      </xdr:nvSpPr>
      <xdr:spPr>
        <a:xfrm>
          <a:off x="17582029" y="562535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3C5C7D9-0F46-47E8-BAA5-13856F934C7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FEA8D28-BAA6-40A7-A6BB-FC31F227C05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3662BBA-968B-4DC7-9C39-C2F133B312C0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773DF52-6CFD-4159-8ACD-D17E6FBCDF63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1D843EA-5EC4-476A-A327-8AB66DBDBF23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3E889A7-1C6F-41C0-9DFC-15D6F914A8C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18BDDE0-161D-43A7-BCD4-6E1CDD8EB52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3EFA604-4505-458D-AC8F-486CB796544E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F4A527D-D5CF-428D-92A9-6E65116692F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DC591AD-18DC-4948-99E6-72F95F348029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122BCAE-D1E8-4286-9F8F-05247F26314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9A7DE07-A80D-4D4B-B1B1-8770C956C756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A47B82-1CC2-4147-B832-4278DBBDF17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CBF84C-11BB-4244-B54A-09F180BA0A3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3266C16-008D-4231-B034-A873DAC4922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9DA02E9-EA02-4E8E-9345-8B59BB02A49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AC74DF0-CC21-47A5-A56F-0122B957629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BF50914-E7A6-422A-8C15-E82532D39F2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1CA0B24-2896-4F44-89C5-C7BE39E7036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5573C2E-0B66-4AC0-AED7-0903512053DE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6170073-816F-4384-B064-11C77CB658C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040A6F3-B7E1-4FB0-81FF-1AC39194449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CB11D6D-F15C-462F-9535-8C117C055C1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D4CF461-A928-4ACA-8708-18F5B5257CC6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7374BB1-F727-445C-B343-318A25205808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53DDACB-0EC4-4A19-B47D-24CAEE2C1CB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D010F0E-D773-460D-B6A8-8C1B06CA9BD9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8A4E122-2A00-43AB-9222-7F5DC73C27A8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5F3F30E-3FDC-416D-BA0B-2F8ACB7BA9A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97083EC-4667-4768-93CD-B1059E7C171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83B89E5-9441-42C7-BEBF-02405AB00B4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8C7BE37-E242-48CD-BB3A-C66F36762EEC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15</xdr:col>
      <xdr:colOff>95249</xdr:colOff>
      <xdr:row>0</xdr:row>
      <xdr:rowOff>163287</xdr:rowOff>
    </xdr:from>
    <xdr:to>
      <xdr:col>27</xdr:col>
      <xdr:colOff>55171</xdr:colOff>
      <xdr:row>0</xdr:row>
      <xdr:rowOff>1687287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C40CB86-3205-4809-86EF-EB2CF8BC0E9F}"/>
            </a:ext>
          </a:extLst>
        </xdr:cNvPr>
        <xdr:cNvSpPr txBox="1"/>
      </xdr:nvSpPr>
      <xdr:spPr>
        <a:xfrm>
          <a:off x="10436678" y="163287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30814</xdr:rowOff>
    </xdr:from>
    <xdr:to>
      <xdr:col>14</xdr:col>
      <xdr:colOff>498639</xdr:colOff>
      <xdr:row>0</xdr:row>
      <xdr:rowOff>1700893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7164BF44-2416-44B7-B805-F440899066CE}"/>
            </a:ext>
          </a:extLst>
        </xdr:cNvPr>
        <xdr:cNvSpPr/>
      </xdr:nvSpPr>
      <xdr:spPr>
        <a:xfrm>
          <a:off x="0" y="30814"/>
          <a:ext cx="10350210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(CEO/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계층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리더십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530680</xdr:colOff>
      <xdr:row>0</xdr:row>
      <xdr:rowOff>95250</xdr:rowOff>
    </xdr:from>
    <xdr:to>
      <xdr:col>26</xdr:col>
      <xdr:colOff>381744</xdr:colOff>
      <xdr:row>0</xdr:row>
      <xdr:rowOff>1619250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E35E86-9E48-401B-9612-D3571CED9422}"/>
            </a:ext>
          </a:extLst>
        </xdr:cNvPr>
        <xdr:cNvSpPr txBox="1"/>
      </xdr:nvSpPr>
      <xdr:spPr>
        <a:xfrm>
          <a:off x="10382251" y="95250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496165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14209334-DBEE-4E61-9CC7-B4AEEF9F2F65}"/>
            </a:ext>
          </a:extLst>
        </xdr:cNvPr>
        <xdr:cNvSpPr/>
      </xdr:nvSpPr>
      <xdr:spPr>
        <a:xfrm>
          <a:off x="0" y="0"/>
          <a:ext cx="10350210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(Biz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스킬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/OA)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528206</xdr:colOff>
      <xdr:row>0</xdr:row>
      <xdr:rowOff>64436</xdr:rowOff>
    </xdr:from>
    <xdr:to>
      <xdr:col>26</xdr:col>
      <xdr:colOff>316182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A93ACA-214B-42B8-89DB-8BBDC708FB86}"/>
            </a:ext>
          </a:extLst>
        </xdr:cNvPr>
        <xdr:cNvSpPr txBox="1"/>
      </xdr:nvSpPr>
      <xdr:spPr>
        <a:xfrm>
          <a:off x="10382251" y="64436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496165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4C764AF6-382B-49D4-985E-6E5140010FAE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기획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인사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회계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528206</xdr:colOff>
      <xdr:row>0</xdr:row>
      <xdr:rowOff>64436</xdr:rowOff>
    </xdr:from>
    <xdr:to>
      <xdr:col>26</xdr:col>
      <xdr:colOff>316182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84C759-597F-47A9-8CD0-1978E23529B1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480084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4077A560-7049-4AF3-AEB3-50BC8CD8B0C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영업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마케팅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글로벌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Biz)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512125</xdr:colOff>
      <xdr:row>0</xdr:row>
      <xdr:rowOff>64436</xdr:rowOff>
    </xdr:from>
    <xdr:to>
      <xdr:col>26</xdr:col>
      <xdr:colOff>237013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269E34-B6E6-4CD0-9E6D-0CE60E20C6EE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484158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EC530564-C1F8-4C2C-BFF2-FE643A68CEA4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(ISO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경영시스템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516199</xdr:colOff>
      <xdr:row>0</xdr:row>
      <xdr:rowOff>64436</xdr:rowOff>
    </xdr:from>
    <xdr:to>
      <xdr:col>25</xdr:col>
      <xdr:colOff>277762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C75DB8-63E1-4BBB-B100-6A72F3F00D1C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87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F49525-CFD4-4F36-8368-92446F6158AE}"/>
            </a:ext>
          </a:extLst>
        </xdr:cNvPr>
        <xdr:cNvSpPr txBox="1"/>
      </xdr:nvSpPr>
      <xdr:spPr>
        <a:xfrm>
          <a:off x="19907250" y="387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14</xdr:col>
      <xdr:colOff>484158</xdr:colOff>
      <xdr:row>0</xdr:row>
      <xdr:rowOff>1670079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1C5376D4-5DFB-4D3A-BB4A-72DB1328381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(R&amp;D/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품질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516199</xdr:colOff>
      <xdr:row>0</xdr:row>
      <xdr:rowOff>64436</xdr:rowOff>
    </xdr:from>
    <xdr:to>
      <xdr:col>26</xdr:col>
      <xdr:colOff>98468</xdr:colOff>
      <xdr:row>0</xdr:row>
      <xdr:rowOff>1588436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435191-8970-4A58-969B-F7372E13D021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708276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9AF737EC-40CD-498B-A60B-57CFF7BBBBB3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구매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생산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설비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740317</xdr:colOff>
      <xdr:row>0</xdr:row>
      <xdr:rowOff>64436</xdr:rowOff>
    </xdr:from>
    <xdr:to>
      <xdr:col>27</xdr:col>
      <xdr:colOff>524292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205A1E-88BD-4E55-8758-E7A1A3656BD9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450541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ACF1217F-2DED-43C6-A99D-C91BE6769D9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rgbClr val="FFCC00">
            <a:alpha val="45098"/>
          </a:srgb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안전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482582</xdr:colOff>
      <xdr:row>0</xdr:row>
      <xdr:rowOff>64436</xdr:rowOff>
    </xdr:from>
    <xdr:to>
      <xdr:col>25</xdr:col>
      <xdr:colOff>64850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FAEE13-2E99-4A94-BE4E-55F4B4AEA8C2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305665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DBAE8EA6-2108-4373-99F7-FA9B55CE173F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bg2">
            <a:lumMod val="75000"/>
            <a:alpha val="45098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(KS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인증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/JIS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인증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단체표준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</a:t>
          </a:r>
          <a:r>
            <a:rPr lang="ko-KR" altLang="ko-KR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337706</xdr:colOff>
      <xdr:row>0</xdr:row>
      <xdr:rowOff>64436</xdr:rowOff>
    </xdr:from>
    <xdr:to>
      <xdr:col>25</xdr:col>
      <xdr:colOff>0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BDCE24-03F0-4E56-B74A-89E1256EF498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47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4CB755-09C7-465F-B64B-7CD0D020433A}"/>
            </a:ext>
          </a:extLst>
        </xdr:cNvPr>
        <xdr:cNvSpPr txBox="1"/>
      </xdr:nvSpPr>
      <xdr:spPr>
        <a:xfrm>
          <a:off x="18545175" y="2866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37FCDD89-E341-4FD7-8D9D-27DC063A9833}"/>
            </a:ext>
          </a:extLst>
        </xdr:cNvPr>
        <xdr:cNvSpPr/>
      </xdr:nvSpPr>
      <xdr:spPr>
        <a:xfrm>
          <a:off x="47625" y="68914"/>
          <a:ext cx="11447235" cy="1600762"/>
        </a:xfrm>
        <a:prstGeom prst="rect">
          <a:avLst/>
        </a:prstGeom>
        <a:solidFill>
          <a:srgbClr val="00CC99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경인권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[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교육문의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]</a:t>
          </a:r>
          <a:br>
            <a:rPr lang="en-US" altLang="ko-KR" sz="18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12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1200" b="1">
              <a:solidFill>
                <a:sysClr val="windowText" lastClr="000000"/>
              </a:solidFill>
              <a:latin typeface="+mn-ea"/>
              <a:ea typeface="+mn-ea"/>
            </a:rPr>
            <a:t>경기</a:t>
          </a:r>
          <a:r>
            <a:rPr lang="en-US" altLang="ko-KR" sz="12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ko-KR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수원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: 031-8031-9652, </a:t>
          </a:r>
          <a:r>
            <a:rPr lang="ko-KR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의정부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: 031-829-8182, </a:t>
          </a:r>
          <a:r>
            <a:rPr lang="ko-KR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춘천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원주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: 033-252, 9423</a:t>
          </a:r>
          <a:b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인천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) 032-260-0266</a:t>
          </a:r>
          <a:endParaRPr lang="en-US" altLang="ko-KR" sz="18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95249</xdr:colOff>
      <xdr:row>0</xdr:row>
      <xdr:rowOff>163287</xdr:rowOff>
    </xdr:from>
    <xdr:to>
      <xdr:col>65</xdr:col>
      <xdr:colOff>408214</xdr:colOff>
      <xdr:row>0</xdr:row>
      <xdr:rowOff>1687287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E239DA-0E5F-4674-9FAB-74677455640F}"/>
            </a:ext>
          </a:extLst>
        </xdr:cNvPr>
        <xdr:cNvSpPr txBox="1"/>
      </xdr:nvSpPr>
      <xdr:spPr>
        <a:xfrm>
          <a:off x="11525249" y="163287"/>
          <a:ext cx="1001485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109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D555B6-4600-41C3-BFC2-1BF6963D57CB}"/>
            </a:ext>
          </a:extLst>
        </xdr:cNvPr>
        <xdr:cNvSpPr txBox="1"/>
      </xdr:nvSpPr>
      <xdr:spPr>
        <a:xfrm>
          <a:off x="17830800" y="1270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E366A13-0F9D-4D98-B1E9-F5B37B287359}"/>
            </a:ext>
          </a:extLst>
        </xdr:cNvPr>
        <xdr:cNvSpPr/>
      </xdr:nvSpPr>
      <xdr:spPr>
        <a:xfrm>
          <a:off x="47625" y="68914"/>
          <a:ext cx="10315574" cy="1600762"/>
        </a:xfrm>
        <a:prstGeom prst="rect">
          <a:avLst/>
        </a:prstGeom>
        <a:solidFill>
          <a:srgbClr val="00D09A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ko-KR" altLang="ko-KR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충청권</a:t>
          </a:r>
          <a:endParaRPr lang="ko-KR" altLang="ko-KR" sz="2400">
            <a:solidFill>
              <a:sysClr val="windowText" lastClr="000000"/>
            </a:solidFill>
            <a:effectLst/>
          </a:endParaRPr>
        </a:p>
        <a:p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ko-KR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교육문의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b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대전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altLang="ko-KR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042-341-6332~3, (</a:t>
          </a:r>
          <a:r>
            <a:rPr lang="ko-KR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아산</a:t>
          </a:r>
          <a:r>
            <a:rPr lang="en-US" altLang="ko-KR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041-910-7202, (</a:t>
          </a:r>
          <a:r>
            <a:rPr lang="ko-KR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청주</a:t>
          </a:r>
          <a:r>
            <a:rPr lang="en-US" altLang="ko-KR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043-236-2453</a:t>
          </a:r>
          <a:endParaRPr lang="ko-KR" altLang="ko-KR" sz="12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95249</xdr:colOff>
      <xdr:row>0</xdr:row>
      <xdr:rowOff>163287</xdr:rowOff>
    </xdr:from>
    <xdr:to>
      <xdr:col>70</xdr:col>
      <xdr:colOff>549088</xdr:colOff>
      <xdr:row>0</xdr:row>
      <xdr:rowOff>1687287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A2F60C3-9730-4ADB-91AC-EEEBBB926ABE}"/>
            </a:ext>
          </a:extLst>
        </xdr:cNvPr>
        <xdr:cNvSpPr txBox="1"/>
      </xdr:nvSpPr>
      <xdr:spPr>
        <a:xfrm>
          <a:off x="11951073" y="163287"/>
          <a:ext cx="108304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122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9A875F6-08EE-45FC-805F-4914AA1D8CCF}"/>
            </a:ext>
          </a:extLst>
        </xdr:cNvPr>
        <xdr:cNvSpPr txBox="1"/>
      </xdr:nvSpPr>
      <xdr:spPr>
        <a:xfrm>
          <a:off x="17830800" y="1270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3FA766F7-71B2-4ADC-A0A3-59FE15F55F14}"/>
            </a:ext>
          </a:extLst>
        </xdr:cNvPr>
        <xdr:cNvSpPr/>
      </xdr:nvSpPr>
      <xdr:spPr>
        <a:xfrm>
          <a:off x="47625" y="68914"/>
          <a:ext cx="10315574" cy="1600762"/>
        </a:xfrm>
        <a:prstGeom prst="rect">
          <a:avLst/>
        </a:prstGeom>
        <a:solidFill>
          <a:srgbClr val="00CC99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ko-KR" altLang="ko-KR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영남권</a:t>
          </a:r>
          <a:br>
            <a:rPr lang="en-US" altLang="ko-KR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ko-KR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교육문의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b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대구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053-384-1563, 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부산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051-900-9952, 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울산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052-289-6603, 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창원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055-212-1214</a:t>
          </a:r>
          <a:endParaRPr lang="ko-KR" altLang="ko-KR" sz="12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95249</xdr:colOff>
      <xdr:row>0</xdr:row>
      <xdr:rowOff>163287</xdr:rowOff>
    </xdr:from>
    <xdr:to>
      <xdr:col>66</xdr:col>
      <xdr:colOff>168088</xdr:colOff>
      <xdr:row>0</xdr:row>
      <xdr:rowOff>1687287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0366788-B38B-4420-872C-483806736B2D}"/>
            </a:ext>
          </a:extLst>
        </xdr:cNvPr>
        <xdr:cNvSpPr txBox="1"/>
      </xdr:nvSpPr>
      <xdr:spPr>
        <a:xfrm>
          <a:off x="11525249" y="163287"/>
          <a:ext cx="104494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25</xdr:col>
      <xdr:colOff>0</xdr:colOff>
      <xdr:row>34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2C9DE31-F53C-4AEE-9850-C9CCE450B44A}"/>
            </a:ext>
          </a:extLst>
        </xdr:cNvPr>
        <xdr:cNvSpPr txBox="1"/>
      </xdr:nvSpPr>
      <xdr:spPr>
        <a:xfrm>
          <a:off x="17297400" y="15826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34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BD87DB-D732-479F-807B-1304591BB8C6}"/>
            </a:ext>
          </a:extLst>
        </xdr:cNvPr>
        <xdr:cNvSpPr txBox="1"/>
      </xdr:nvSpPr>
      <xdr:spPr>
        <a:xfrm>
          <a:off x="17830800" y="1270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E8247964-092D-43B5-8DDD-76CEE444F9A1}"/>
            </a:ext>
          </a:extLst>
        </xdr:cNvPr>
        <xdr:cNvSpPr/>
      </xdr:nvSpPr>
      <xdr:spPr>
        <a:xfrm>
          <a:off x="47625" y="68914"/>
          <a:ext cx="10315574" cy="1600762"/>
        </a:xfrm>
        <a:prstGeom prst="rect">
          <a:avLst/>
        </a:prstGeom>
        <a:solidFill>
          <a:srgbClr val="00D09A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호남권</a:t>
          </a:r>
          <a:endParaRPr lang="en-US" altLang="ko-KR" sz="2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ko-KR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교육문의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b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광주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062-953-1436, 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전주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063-214-2239</a:t>
          </a:r>
        </a:p>
      </xdr:txBody>
    </xdr:sp>
    <xdr:clientData/>
  </xdr:twoCellAnchor>
  <xdr:twoCellAnchor>
    <xdr:from>
      <xdr:col>15</xdr:col>
      <xdr:colOff>95249</xdr:colOff>
      <xdr:row>0</xdr:row>
      <xdr:rowOff>150395</xdr:rowOff>
    </xdr:from>
    <xdr:to>
      <xdr:col>66</xdr:col>
      <xdr:colOff>288257</xdr:colOff>
      <xdr:row>0</xdr:row>
      <xdr:rowOff>1687287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2A68C2B-6E1E-43E2-84BA-746B36EC6303}"/>
            </a:ext>
          </a:extLst>
        </xdr:cNvPr>
        <xdr:cNvSpPr txBox="1"/>
      </xdr:nvSpPr>
      <xdr:spPr>
        <a:xfrm>
          <a:off x="11525249" y="150395"/>
          <a:ext cx="9943600" cy="15368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ksa.or.kr/portal/olcourse/main.detail.user?userCourse.course_code=COL88118" TargetMode="External"/><Relationship Id="rId1" Type="http://schemas.openxmlformats.org/officeDocument/2006/relationships/hyperlink" Target="http://www.oksa.or.kr/portal/olcourse/main.detail.user?userCourse.course_code=COL88200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00"/>
    <pageSetUpPr fitToPage="1"/>
  </sheetPr>
  <dimension ref="A1:Y109"/>
  <sheetViews>
    <sheetView showGridLines="0" zoomScale="70" zoomScaleNormal="70" workbookViewId="0">
      <pane ySplit="3" topLeftCell="A4" activePane="bottomLeft" state="frozen"/>
      <selection pane="bottomLeft" activeCell="J13" sqref="J13"/>
    </sheetView>
  </sheetViews>
  <sheetFormatPr defaultColWidth="8.75" defaultRowHeight="16.5"/>
  <cols>
    <col min="1" max="1" width="12.625" customWidth="1"/>
    <col min="2" max="2" width="4.625" customWidth="1"/>
    <col min="3" max="3" width="3.625" customWidth="1"/>
    <col min="4" max="4" width="3.625" hidden="1" customWidth="1"/>
    <col min="5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8.875" style="723" customWidth="1"/>
  </cols>
  <sheetData>
    <row r="1" spans="1:25" s="1" customFormat="1" ht="135" customHeight="1">
      <c r="I1" s="2"/>
      <c r="J1" s="2"/>
      <c r="Y1" s="722"/>
    </row>
    <row r="2" spans="1:25" ht="38.25" customHeight="1">
      <c r="A2" s="755" t="s">
        <v>4</v>
      </c>
      <c r="B2" s="755" t="s">
        <v>6</v>
      </c>
      <c r="C2" s="756" t="s">
        <v>359</v>
      </c>
      <c r="D2" s="756" t="s">
        <v>361</v>
      </c>
      <c r="E2" s="756" t="s">
        <v>360</v>
      </c>
      <c r="F2" s="756" t="s">
        <v>358</v>
      </c>
      <c r="G2" s="755" t="s">
        <v>5</v>
      </c>
      <c r="H2" s="756" t="s">
        <v>48</v>
      </c>
      <c r="I2" s="755" t="s">
        <v>12</v>
      </c>
      <c r="J2" s="755"/>
      <c r="K2" s="756" t="s">
        <v>22</v>
      </c>
      <c r="L2" s="755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</row>
    <row r="3" spans="1:25" ht="38.25" customHeight="1">
      <c r="A3" s="755"/>
      <c r="B3" s="755"/>
      <c r="C3" s="755"/>
      <c r="D3" s="755"/>
      <c r="E3" s="755"/>
      <c r="F3" s="755"/>
      <c r="G3" s="755"/>
      <c r="H3" s="755"/>
      <c r="I3" s="703" t="s">
        <v>18</v>
      </c>
      <c r="J3" s="703" t="s">
        <v>3</v>
      </c>
      <c r="K3" s="703" t="s">
        <v>15</v>
      </c>
      <c r="L3" s="703" t="s">
        <v>10</v>
      </c>
      <c r="M3" s="703" t="s">
        <v>23</v>
      </c>
      <c r="N3" s="703" t="s">
        <v>24</v>
      </c>
      <c r="O3" s="703" t="s">
        <v>25</v>
      </c>
      <c r="P3" s="703" t="s">
        <v>26</v>
      </c>
      <c r="Q3" s="703" t="s">
        <v>27</v>
      </c>
      <c r="R3" s="703" t="s">
        <v>28</v>
      </c>
      <c r="S3" s="703" t="s">
        <v>29</v>
      </c>
      <c r="T3" s="703" t="s">
        <v>30</v>
      </c>
      <c r="U3" s="703" t="s">
        <v>31</v>
      </c>
      <c r="V3" s="703" t="s">
        <v>32</v>
      </c>
      <c r="W3" s="703" t="s">
        <v>33</v>
      </c>
      <c r="X3" s="703" t="s">
        <v>34</v>
      </c>
    </row>
    <row r="4" spans="1:25" ht="30" customHeight="1">
      <c r="A4" s="735" t="s">
        <v>1272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85" t="s">
        <v>16</v>
      </c>
      <c r="N4" s="85" t="s">
        <v>7</v>
      </c>
      <c r="O4" s="85" t="s">
        <v>9</v>
      </c>
      <c r="P4" s="85" t="s">
        <v>1</v>
      </c>
      <c r="Q4" s="85" t="s">
        <v>14</v>
      </c>
      <c r="R4" s="85" t="s">
        <v>0</v>
      </c>
      <c r="S4" s="85" t="s">
        <v>17</v>
      </c>
      <c r="T4" s="85" t="s">
        <v>13</v>
      </c>
      <c r="U4" s="85" t="s">
        <v>2</v>
      </c>
      <c r="V4" s="85" t="s">
        <v>11</v>
      </c>
      <c r="W4" s="85" t="s">
        <v>8</v>
      </c>
      <c r="X4" s="85" t="s">
        <v>19</v>
      </c>
      <c r="Y4" s="724" t="s">
        <v>2632</v>
      </c>
    </row>
    <row r="5" spans="1:25" s="585" customFormat="1" ht="27">
      <c r="A5" s="763" t="s">
        <v>1414</v>
      </c>
      <c r="B5" s="427">
        <v>1</v>
      </c>
      <c r="C5" s="411"/>
      <c r="D5" s="409" t="s">
        <v>21</v>
      </c>
      <c r="E5" s="409" t="s">
        <v>21</v>
      </c>
      <c r="F5" s="410"/>
      <c r="G5" s="587" t="s">
        <v>1403</v>
      </c>
      <c r="H5" s="93" t="str">
        <f>IFERROR(HYPERLINK("https://www.ksaedu.or.kr/front/btoc/crs/off/crssesDetail.html?crscd="&amp;Y5,"바로가기"),"")</f>
        <v>바로가기</v>
      </c>
      <c r="I5" s="652">
        <v>3</v>
      </c>
      <c r="J5" s="728">
        <v>13</v>
      </c>
      <c r="K5" s="729">
        <v>3000</v>
      </c>
      <c r="L5" s="729">
        <v>3000</v>
      </c>
      <c r="M5" s="730"/>
      <c r="N5" s="731"/>
      <c r="O5" s="732" t="s">
        <v>1667</v>
      </c>
      <c r="P5" s="733" t="s">
        <v>1279</v>
      </c>
      <c r="Q5" s="734" t="s">
        <v>1280</v>
      </c>
      <c r="R5" s="733" t="s">
        <v>1281</v>
      </c>
      <c r="S5" s="734"/>
      <c r="T5" s="733"/>
      <c r="U5" s="734"/>
      <c r="V5" s="733" t="s">
        <v>1282</v>
      </c>
      <c r="W5" s="734" t="s">
        <v>1283</v>
      </c>
      <c r="X5" s="733"/>
      <c r="Y5" s="723" t="str">
        <f>IF(G5="","",VLOOKUP(G5,과정코드!$A$2:$B$494,2,0))</f>
        <v>COL0104817</v>
      </c>
    </row>
    <row r="6" spans="1:25" ht="29.25" customHeight="1">
      <c r="A6" s="764"/>
      <c r="B6" s="4">
        <v>2</v>
      </c>
      <c r="C6" s="424" t="s">
        <v>20</v>
      </c>
      <c r="D6" s="409" t="s">
        <v>21</v>
      </c>
      <c r="E6" s="338"/>
      <c r="F6" s="338"/>
      <c r="G6" s="426" t="s">
        <v>1775</v>
      </c>
      <c r="H6" s="93" t="str">
        <f t="shared" ref="H6:H48" si="0">IFERROR(HYPERLINK("https://www.ksaedu.or.kr/front/btoc/crs/off/crssesDetail.html?crscd="&amp;Y6,"바로가기"),"")</f>
        <v>바로가기</v>
      </c>
      <c r="I6" s="24">
        <v>2</v>
      </c>
      <c r="J6" s="25">
        <v>14</v>
      </c>
      <c r="K6" s="30">
        <v>620</v>
      </c>
      <c r="L6" s="30">
        <v>680</v>
      </c>
      <c r="M6" s="493" t="s">
        <v>454</v>
      </c>
      <c r="N6" s="20" t="s">
        <v>455</v>
      </c>
      <c r="O6" s="493" t="s">
        <v>456</v>
      </c>
      <c r="P6" s="109" t="s">
        <v>457</v>
      </c>
      <c r="Q6" s="493" t="s">
        <v>458</v>
      </c>
      <c r="R6" s="109" t="s">
        <v>459</v>
      </c>
      <c r="S6" s="494"/>
      <c r="T6" s="346" t="s">
        <v>1363</v>
      </c>
      <c r="U6" s="493" t="s">
        <v>461</v>
      </c>
      <c r="V6" s="109"/>
      <c r="W6" s="493" t="s">
        <v>462</v>
      </c>
      <c r="X6" s="109" t="s">
        <v>461</v>
      </c>
      <c r="Y6" s="723" t="str">
        <f>IF(G6="","",VLOOKUP(G6,과정코드!$A$2:$B$494,2,0))</f>
        <v>COL0104710</v>
      </c>
    </row>
    <row r="7" spans="1:25" ht="29.25" customHeight="1">
      <c r="A7" s="765"/>
      <c r="B7" s="4">
        <v>3</v>
      </c>
      <c r="C7" s="424" t="s">
        <v>20</v>
      </c>
      <c r="D7" s="409" t="s">
        <v>21</v>
      </c>
      <c r="E7" s="338"/>
      <c r="F7" s="425" t="s">
        <v>453</v>
      </c>
      <c r="G7" s="426" t="s">
        <v>1362</v>
      </c>
      <c r="H7" s="93" t="str">
        <f t="shared" si="0"/>
        <v>바로가기</v>
      </c>
      <c r="I7" s="507">
        <v>2</v>
      </c>
      <c r="J7" s="25">
        <v>14</v>
      </c>
      <c r="K7" s="30">
        <v>620</v>
      </c>
      <c r="L7" s="30">
        <v>680</v>
      </c>
      <c r="M7" s="494"/>
      <c r="N7" s="20" t="s">
        <v>462</v>
      </c>
      <c r="O7" s="494" t="s">
        <v>463</v>
      </c>
      <c r="P7" s="20"/>
      <c r="Q7" s="494"/>
      <c r="R7" s="20" t="s">
        <v>464</v>
      </c>
      <c r="S7" s="494"/>
      <c r="T7" s="20"/>
      <c r="U7" s="494"/>
      <c r="V7" s="20"/>
      <c r="W7" s="494"/>
      <c r="X7" s="20"/>
      <c r="Y7" s="723" t="str">
        <f>IF(G7="","",VLOOKUP(G7,과정코드!$A$2:$B$494,2,0))</f>
        <v>COL0104711</v>
      </c>
    </row>
    <row r="8" spans="1:25" ht="19.5" customHeight="1">
      <c r="A8" s="763" t="s">
        <v>1415</v>
      </c>
      <c r="B8" s="4">
        <v>4</v>
      </c>
      <c r="C8" s="411" t="s">
        <v>20</v>
      </c>
      <c r="D8" s="409" t="s">
        <v>21</v>
      </c>
      <c r="E8" s="409"/>
      <c r="F8" s="409"/>
      <c r="G8" s="363" t="s">
        <v>1380</v>
      </c>
      <c r="H8" s="93" t="str">
        <f t="shared" si="0"/>
        <v>바로가기</v>
      </c>
      <c r="I8" s="24">
        <v>1</v>
      </c>
      <c r="J8" s="25">
        <v>6</v>
      </c>
      <c r="K8" s="373">
        <v>300</v>
      </c>
      <c r="L8" s="373">
        <v>300</v>
      </c>
      <c r="M8" s="493"/>
      <c r="N8" s="109"/>
      <c r="O8" s="493" t="s">
        <v>1441</v>
      </c>
      <c r="P8" s="109"/>
      <c r="Q8" s="493"/>
      <c r="R8" s="109" t="s">
        <v>1439</v>
      </c>
      <c r="S8" s="493"/>
      <c r="T8" s="109"/>
      <c r="U8" s="493"/>
      <c r="V8" s="109" t="s">
        <v>1436</v>
      </c>
      <c r="W8" s="493"/>
      <c r="X8" s="109" t="s">
        <v>1438</v>
      </c>
      <c r="Y8" s="723" t="str">
        <f>IF(G8="","",VLOOKUP(G8,과정코드!$A$2:$B$494,2,0))</f>
        <v>COL0104396</v>
      </c>
    </row>
    <row r="9" spans="1:25" ht="19.5" customHeight="1">
      <c r="A9" s="764"/>
      <c r="B9" s="4">
        <v>5</v>
      </c>
      <c r="C9" s="411" t="s">
        <v>20</v>
      </c>
      <c r="D9" s="409" t="s">
        <v>21</v>
      </c>
      <c r="E9" s="338"/>
      <c r="F9" s="410" t="s">
        <v>453</v>
      </c>
      <c r="G9" s="426" t="s">
        <v>1663</v>
      </c>
      <c r="H9" s="93" t="str">
        <f t="shared" si="0"/>
        <v>바로가기</v>
      </c>
      <c r="I9" s="31">
        <v>1</v>
      </c>
      <c r="J9" s="25">
        <v>6</v>
      </c>
      <c r="K9" s="30">
        <v>300</v>
      </c>
      <c r="L9" s="30">
        <v>300</v>
      </c>
      <c r="M9" s="494"/>
      <c r="N9" s="20"/>
      <c r="O9" s="494"/>
      <c r="P9" s="20"/>
      <c r="Q9" s="494"/>
      <c r="R9" s="20" t="s">
        <v>1440</v>
      </c>
      <c r="S9" s="494"/>
      <c r="T9" s="20"/>
      <c r="U9" s="494"/>
      <c r="V9" s="20"/>
      <c r="W9" s="494"/>
      <c r="X9" s="20" t="s">
        <v>1431</v>
      </c>
      <c r="Y9" s="723" t="str">
        <f>IF(G9="","",VLOOKUP(G9,과정코드!$A$2:$B$494,2,0))</f>
        <v>COL0104397</v>
      </c>
    </row>
    <row r="10" spans="1:25" ht="29.25" customHeight="1">
      <c r="A10" s="764"/>
      <c r="B10" s="4">
        <v>6</v>
      </c>
      <c r="C10" s="424" t="s">
        <v>20</v>
      </c>
      <c r="D10" s="409" t="s">
        <v>21</v>
      </c>
      <c r="E10" s="409"/>
      <c r="F10" s="409"/>
      <c r="G10" s="426" t="s">
        <v>1779</v>
      </c>
      <c r="H10" s="93" t="str">
        <f t="shared" si="0"/>
        <v>바로가기</v>
      </c>
      <c r="I10" s="24">
        <v>2</v>
      </c>
      <c r="J10" s="25">
        <v>14</v>
      </c>
      <c r="K10" s="30">
        <v>540</v>
      </c>
      <c r="L10" s="30">
        <v>600</v>
      </c>
      <c r="M10" s="493"/>
      <c r="N10" s="109"/>
      <c r="O10" s="493" t="s">
        <v>468</v>
      </c>
      <c r="P10" s="109"/>
      <c r="Q10" s="493"/>
      <c r="R10" s="109"/>
      <c r="S10" s="493"/>
      <c r="T10" s="109"/>
      <c r="U10" s="493" t="s">
        <v>469</v>
      </c>
      <c r="V10" s="100"/>
      <c r="W10" s="493"/>
      <c r="X10" s="109"/>
      <c r="Y10" s="723" t="str">
        <f>IF(G10="","",VLOOKUP(G10,과정코드!$A$2:$B$494,2,0))</f>
        <v>COL0104712</v>
      </c>
    </row>
    <row r="11" spans="1:25" ht="29.25" customHeight="1">
      <c r="A11" s="764"/>
      <c r="B11" s="4">
        <v>7</v>
      </c>
      <c r="C11" s="424" t="s">
        <v>20</v>
      </c>
      <c r="D11" s="409" t="s">
        <v>21</v>
      </c>
      <c r="E11" s="409" t="s">
        <v>21</v>
      </c>
      <c r="F11" s="409"/>
      <c r="G11" s="426" t="s">
        <v>1780</v>
      </c>
      <c r="H11" s="93" t="str">
        <f t="shared" si="0"/>
        <v>바로가기</v>
      </c>
      <c r="I11" s="31">
        <v>1</v>
      </c>
      <c r="J11" s="25">
        <v>7</v>
      </c>
      <c r="K11" s="30">
        <v>270</v>
      </c>
      <c r="L11" s="30">
        <v>300</v>
      </c>
      <c r="M11" s="494"/>
      <c r="N11" s="20" t="s">
        <v>470</v>
      </c>
      <c r="O11" s="494"/>
      <c r="P11" s="20"/>
      <c r="Q11" s="494" t="s">
        <v>471</v>
      </c>
      <c r="R11" s="20"/>
      <c r="S11" s="497"/>
      <c r="T11" s="173" t="s">
        <v>472</v>
      </c>
      <c r="U11" s="494" t="s">
        <v>473</v>
      </c>
      <c r="V11" s="20"/>
      <c r="W11" s="497" t="s">
        <v>471</v>
      </c>
      <c r="X11" s="173"/>
      <c r="Y11" s="723" t="str">
        <f>IF(G11="","",VLOOKUP(G11,과정코드!$A$2:$B$494,2,0))</f>
        <v>COL0104713</v>
      </c>
    </row>
    <row r="12" spans="1:25" ht="19.5" customHeight="1">
      <c r="A12" s="764"/>
      <c r="B12" s="4">
        <v>8</v>
      </c>
      <c r="C12" s="411" t="s">
        <v>20</v>
      </c>
      <c r="D12" s="337" t="s">
        <v>21</v>
      </c>
      <c r="E12" s="338"/>
      <c r="F12" s="338"/>
      <c r="G12" s="363" t="s">
        <v>408</v>
      </c>
      <c r="H12" s="93" t="str">
        <f t="shared" si="0"/>
        <v>바로가기</v>
      </c>
      <c r="I12" s="24">
        <v>1</v>
      </c>
      <c r="J12" s="25">
        <v>5</v>
      </c>
      <c r="K12" s="373">
        <v>250</v>
      </c>
      <c r="L12" s="373">
        <v>250</v>
      </c>
      <c r="M12" s="493"/>
      <c r="N12" s="109" t="s">
        <v>1428</v>
      </c>
      <c r="O12" s="493"/>
      <c r="P12" s="109"/>
      <c r="Q12" s="493" t="s">
        <v>1429</v>
      </c>
      <c r="R12" s="109"/>
      <c r="S12" s="493"/>
      <c r="T12" s="109"/>
      <c r="U12" s="493" t="s">
        <v>1431</v>
      </c>
      <c r="V12" s="100"/>
      <c r="W12" s="493" t="s">
        <v>1428</v>
      </c>
      <c r="X12" s="109"/>
      <c r="Y12" s="723" t="str">
        <f>IF(G12="","",VLOOKUP(G12,과정코드!$A$2:$B$494,2,0))</f>
        <v>COL0104395</v>
      </c>
    </row>
    <row r="13" spans="1:25" ht="19.5" customHeight="1">
      <c r="A13" s="764"/>
      <c r="B13" s="4">
        <v>9</v>
      </c>
      <c r="C13" s="411" t="s">
        <v>20</v>
      </c>
      <c r="D13" s="409" t="s">
        <v>21</v>
      </c>
      <c r="E13" s="338"/>
      <c r="F13" s="410" t="s">
        <v>453</v>
      </c>
      <c r="G13" s="426" t="s">
        <v>1664</v>
      </c>
      <c r="H13" s="93" t="str">
        <f t="shared" si="0"/>
        <v>바로가기</v>
      </c>
      <c r="I13" s="31">
        <v>1</v>
      </c>
      <c r="J13" s="25">
        <v>7</v>
      </c>
      <c r="K13" s="30">
        <v>300</v>
      </c>
      <c r="L13" s="30">
        <v>300</v>
      </c>
      <c r="M13" s="494" t="s">
        <v>1426</v>
      </c>
      <c r="N13" s="349"/>
      <c r="O13" s="494"/>
      <c r="P13" s="20" t="s">
        <v>1432</v>
      </c>
      <c r="Q13" s="494"/>
      <c r="R13" s="20"/>
      <c r="S13" s="494" t="s">
        <v>1427</v>
      </c>
      <c r="T13" s="20"/>
      <c r="U13" s="494" t="s">
        <v>1430</v>
      </c>
      <c r="V13" s="20"/>
      <c r="W13" s="494"/>
      <c r="X13" s="20"/>
      <c r="Y13" s="723" t="str">
        <f>IF(G13="","",VLOOKUP(G13,과정코드!$A$2:$B$494,2,0))</f>
        <v>COL0104398</v>
      </c>
    </row>
    <row r="14" spans="1:25" ht="23.25" customHeight="1">
      <c r="A14" s="764"/>
      <c r="B14" s="4">
        <v>10</v>
      </c>
      <c r="C14" s="348" t="s">
        <v>20</v>
      </c>
      <c r="D14" s="409" t="s">
        <v>21</v>
      </c>
      <c r="E14" s="409" t="s">
        <v>21</v>
      </c>
      <c r="F14" s="557"/>
      <c r="G14" s="435" t="s">
        <v>329</v>
      </c>
      <c r="H14" s="93" t="str">
        <f t="shared" si="0"/>
        <v>바로가기</v>
      </c>
      <c r="I14" s="68">
        <v>2</v>
      </c>
      <c r="J14" s="561">
        <v>14</v>
      </c>
      <c r="K14" s="62">
        <v>490</v>
      </c>
      <c r="L14" s="62">
        <v>540</v>
      </c>
      <c r="M14" s="495"/>
      <c r="N14" s="64" t="s">
        <v>525</v>
      </c>
      <c r="O14" s="495" t="s">
        <v>1082</v>
      </c>
      <c r="P14" s="20" t="s">
        <v>249</v>
      </c>
      <c r="Q14" s="496" t="s">
        <v>1069</v>
      </c>
      <c r="R14" s="64" t="s">
        <v>1230</v>
      </c>
      <c r="S14" s="496"/>
      <c r="T14" s="64"/>
      <c r="U14" s="495" t="s">
        <v>1069</v>
      </c>
      <c r="V14" s="288" t="s">
        <v>1144</v>
      </c>
      <c r="W14" s="495" t="s">
        <v>839</v>
      </c>
      <c r="X14" s="64"/>
      <c r="Y14" s="723" t="str">
        <f>IF(G14="","",VLOOKUP(G14,과정코드!$A$2:$B$494,2,0))</f>
        <v>COL0104596</v>
      </c>
    </row>
    <row r="15" spans="1:25" s="585" customFormat="1" ht="19.5" customHeight="1">
      <c r="A15" s="765"/>
      <c r="B15" s="427">
        <v>11</v>
      </c>
      <c r="C15" s="411" t="s">
        <v>20</v>
      </c>
      <c r="D15" s="409" t="s">
        <v>21</v>
      </c>
      <c r="E15" s="409"/>
      <c r="F15" s="651" t="s">
        <v>453</v>
      </c>
      <c r="G15" s="363" t="s">
        <v>1416</v>
      </c>
      <c r="H15" s="93" t="str">
        <f>IFERROR(HYPERLINK("https://www.ksaedu.or.kr/front/btoc/crs/off/crssesDetail.html?crscd="&amp;Y15,"바로가기"),"")</f>
        <v/>
      </c>
      <c r="I15" s="414">
        <v>1</v>
      </c>
      <c r="J15" s="568">
        <v>6</v>
      </c>
      <c r="K15" s="373">
        <v>300</v>
      </c>
      <c r="L15" s="373">
        <v>300</v>
      </c>
      <c r="M15" s="766" t="s">
        <v>1433</v>
      </c>
      <c r="N15" s="766"/>
      <c r="O15" s="766"/>
      <c r="P15" s="766"/>
      <c r="Q15" s="766"/>
      <c r="R15" s="766"/>
      <c r="S15" s="766"/>
      <c r="T15" s="766"/>
      <c r="U15" s="766"/>
      <c r="V15" s="766"/>
      <c r="W15" s="766"/>
      <c r="X15" s="766"/>
      <c r="Y15" s="723" t="e">
        <f>IF(G15="","",VLOOKUP(G15,과정코드!$A$2:$B$494,2,0))</f>
        <v>#N/A</v>
      </c>
    </row>
    <row r="16" spans="1:25" ht="29.25" customHeight="1">
      <c r="A16" s="763" t="s">
        <v>474</v>
      </c>
      <c r="B16" s="4">
        <v>12</v>
      </c>
      <c r="C16" s="424" t="s">
        <v>20</v>
      </c>
      <c r="D16" s="409" t="s">
        <v>21</v>
      </c>
      <c r="E16" s="409"/>
      <c r="F16" s="557"/>
      <c r="G16" s="426" t="s">
        <v>475</v>
      </c>
      <c r="H16" s="93" t="str">
        <f t="shared" si="0"/>
        <v>바로가기</v>
      </c>
      <c r="I16" s="31">
        <v>2</v>
      </c>
      <c r="J16" s="562">
        <v>12</v>
      </c>
      <c r="K16" s="30">
        <v>620</v>
      </c>
      <c r="L16" s="30">
        <v>680</v>
      </c>
      <c r="M16" s="494"/>
      <c r="N16" s="20"/>
      <c r="O16" s="494"/>
      <c r="P16" s="20" t="s">
        <v>476</v>
      </c>
      <c r="Q16" s="494" t="s">
        <v>477</v>
      </c>
      <c r="R16" s="20" t="s">
        <v>478</v>
      </c>
      <c r="S16" s="494"/>
      <c r="T16" s="20" t="s">
        <v>479</v>
      </c>
      <c r="U16" s="494"/>
      <c r="V16" s="20"/>
      <c r="W16" s="494" t="s">
        <v>480</v>
      </c>
      <c r="X16" s="20"/>
      <c r="Y16" s="723" t="str">
        <f>IF(G16="","",VLOOKUP(G16,과정코드!$A$2:$B$494,2,0))</f>
        <v>COL0104714</v>
      </c>
    </row>
    <row r="17" spans="1:25" ht="29.25" customHeight="1">
      <c r="A17" s="764"/>
      <c r="B17" s="4">
        <v>13</v>
      </c>
      <c r="C17" s="424" t="s">
        <v>20</v>
      </c>
      <c r="D17" s="409" t="s">
        <v>21</v>
      </c>
      <c r="E17" s="409" t="s">
        <v>21</v>
      </c>
      <c r="F17" s="558"/>
      <c r="G17" s="426" t="s">
        <v>1781</v>
      </c>
      <c r="H17" s="93" t="str">
        <f t="shared" si="0"/>
        <v>바로가기</v>
      </c>
      <c r="I17" s="31">
        <v>1</v>
      </c>
      <c r="J17" s="563">
        <v>7</v>
      </c>
      <c r="K17" s="30">
        <v>270</v>
      </c>
      <c r="L17" s="30">
        <v>300</v>
      </c>
      <c r="M17" s="494"/>
      <c r="N17" s="20"/>
      <c r="O17" s="494"/>
      <c r="P17" s="20" t="s">
        <v>481</v>
      </c>
      <c r="Q17" s="497" t="s">
        <v>482</v>
      </c>
      <c r="R17" s="173" t="s">
        <v>483</v>
      </c>
      <c r="S17" s="497"/>
      <c r="T17" s="20" t="s">
        <v>484</v>
      </c>
      <c r="U17" s="494"/>
      <c r="V17" s="20"/>
      <c r="W17" s="494" t="s">
        <v>485</v>
      </c>
      <c r="X17" s="173"/>
      <c r="Y17" s="723" t="str">
        <f>IF(G17="","",VLOOKUP(G17,과정코드!$A$2:$B$494,2,0))</f>
        <v>COL0104715</v>
      </c>
    </row>
    <row r="18" spans="1:25" ht="29.25" customHeight="1">
      <c r="A18" s="764"/>
      <c r="B18" s="4">
        <v>14</v>
      </c>
      <c r="C18" s="424" t="s">
        <v>20</v>
      </c>
      <c r="D18" s="409" t="s">
        <v>21</v>
      </c>
      <c r="E18" s="338"/>
      <c r="F18" s="558"/>
      <c r="G18" s="426" t="s">
        <v>1782</v>
      </c>
      <c r="H18" s="93" t="str">
        <f t="shared" si="0"/>
        <v>바로가기</v>
      </c>
      <c r="I18" s="31">
        <v>1</v>
      </c>
      <c r="J18" s="563">
        <v>6</v>
      </c>
      <c r="K18" s="30">
        <v>400</v>
      </c>
      <c r="L18" s="30">
        <v>400</v>
      </c>
      <c r="M18" s="494"/>
      <c r="N18" s="20"/>
      <c r="O18" s="494"/>
      <c r="P18" s="20" t="s">
        <v>486</v>
      </c>
      <c r="Q18" s="494"/>
      <c r="R18" s="20"/>
      <c r="S18" s="494" t="s">
        <v>481</v>
      </c>
      <c r="T18" s="20"/>
      <c r="U18" s="494"/>
      <c r="V18" s="20" t="s">
        <v>487</v>
      </c>
      <c r="W18" s="494"/>
      <c r="X18" s="20"/>
      <c r="Y18" s="723" t="str">
        <f>IF(G18="","",VLOOKUP(G18,과정코드!$A$2:$B$494,2,0))</f>
        <v>COL0104716</v>
      </c>
    </row>
    <row r="19" spans="1:25" ht="29.25" customHeight="1">
      <c r="A19" s="764"/>
      <c r="B19" s="4">
        <v>15</v>
      </c>
      <c r="C19" s="424" t="s">
        <v>20</v>
      </c>
      <c r="D19" s="409" t="s">
        <v>21</v>
      </c>
      <c r="E19" s="338"/>
      <c r="F19" s="558"/>
      <c r="G19" s="426" t="s">
        <v>488</v>
      </c>
      <c r="H19" s="93" t="str">
        <f t="shared" si="0"/>
        <v>바로가기</v>
      </c>
      <c r="I19" s="31">
        <v>2</v>
      </c>
      <c r="J19" s="563">
        <v>12</v>
      </c>
      <c r="K19" s="30">
        <v>620</v>
      </c>
      <c r="L19" s="30">
        <v>680</v>
      </c>
      <c r="M19" s="494"/>
      <c r="N19" s="20"/>
      <c r="O19" s="494"/>
      <c r="P19" s="20" t="s">
        <v>489</v>
      </c>
      <c r="Q19" s="494" t="s">
        <v>461</v>
      </c>
      <c r="R19" s="20"/>
      <c r="S19" s="494" t="s">
        <v>476</v>
      </c>
      <c r="T19" s="20" t="s">
        <v>490</v>
      </c>
      <c r="U19" s="494"/>
      <c r="V19" s="20"/>
      <c r="W19" s="494" t="s">
        <v>491</v>
      </c>
      <c r="X19" s="20"/>
      <c r="Y19" s="723" t="str">
        <f>IF(G19="","",VLOOKUP(G19,과정코드!$A$2:$B$494,2,0))</f>
        <v>COL0104717</v>
      </c>
    </row>
    <row r="20" spans="1:25" ht="29.25" customHeight="1">
      <c r="A20" s="764"/>
      <c r="B20" s="4">
        <v>16</v>
      </c>
      <c r="C20" s="424" t="s">
        <v>20</v>
      </c>
      <c r="D20" s="409" t="s">
        <v>21</v>
      </c>
      <c r="E20" s="338"/>
      <c r="F20" s="558"/>
      <c r="G20" s="426" t="s">
        <v>1783</v>
      </c>
      <c r="H20" s="93" t="str">
        <f t="shared" si="0"/>
        <v>바로가기</v>
      </c>
      <c r="I20" s="31">
        <v>2</v>
      </c>
      <c r="J20" s="563">
        <v>14</v>
      </c>
      <c r="K20" s="30">
        <v>620</v>
      </c>
      <c r="L20" s="30">
        <v>680</v>
      </c>
      <c r="M20" s="494" t="s">
        <v>89</v>
      </c>
      <c r="N20" s="20" t="s">
        <v>489</v>
      </c>
      <c r="O20" s="494" t="s">
        <v>492</v>
      </c>
      <c r="P20" s="20" t="s">
        <v>457</v>
      </c>
      <c r="Q20" s="494"/>
      <c r="R20" s="20"/>
      <c r="S20" s="494"/>
      <c r="T20" s="20"/>
      <c r="U20" s="494"/>
      <c r="V20" s="20"/>
      <c r="W20" s="494" t="s">
        <v>489</v>
      </c>
      <c r="X20" s="20" t="s">
        <v>461</v>
      </c>
      <c r="Y20" s="723" t="str">
        <f>IF(G20="","",VLOOKUP(G20,과정코드!$A$2:$B$494,2,0))</f>
        <v>COL0104718</v>
      </c>
    </row>
    <row r="21" spans="1:25" ht="29.25" customHeight="1">
      <c r="A21" s="765"/>
      <c r="B21" s="4">
        <v>17</v>
      </c>
      <c r="C21" s="427"/>
      <c r="D21" s="409" t="s">
        <v>21</v>
      </c>
      <c r="E21" s="338"/>
      <c r="F21" s="558"/>
      <c r="G21" s="426" t="s">
        <v>1784</v>
      </c>
      <c r="H21" s="93" t="str">
        <f t="shared" si="0"/>
        <v>바로가기</v>
      </c>
      <c r="I21" s="31">
        <v>3</v>
      </c>
      <c r="J21" s="563">
        <v>21</v>
      </c>
      <c r="K21" s="30">
        <v>1800</v>
      </c>
      <c r="L21" s="30">
        <v>1800</v>
      </c>
      <c r="M21" s="494"/>
      <c r="N21" s="20" t="s">
        <v>493</v>
      </c>
      <c r="O21" s="494"/>
      <c r="P21" s="20" t="s">
        <v>494</v>
      </c>
      <c r="Q21" s="494"/>
      <c r="R21" s="20"/>
      <c r="S21" s="494"/>
      <c r="T21" s="20"/>
      <c r="U21" s="494"/>
      <c r="V21" s="20"/>
      <c r="W21" s="494" t="s">
        <v>493</v>
      </c>
      <c r="X21" s="20" t="s">
        <v>495</v>
      </c>
      <c r="Y21" s="723" t="str">
        <f>IF(G21="","",VLOOKUP(G21,과정코드!$A$2:$B$494,2,0))</f>
        <v>COL0104719</v>
      </c>
    </row>
    <row r="22" spans="1:25" ht="30" customHeight="1">
      <c r="A22" s="398" t="s">
        <v>1662</v>
      </c>
      <c r="B22" s="399"/>
      <c r="C22" s="399"/>
      <c r="D22" s="399"/>
      <c r="E22" s="399"/>
      <c r="F22" s="399"/>
      <c r="G22" s="381"/>
      <c r="H22" s="399"/>
      <c r="I22" s="399"/>
      <c r="J22" s="399"/>
      <c r="K22" s="399"/>
      <c r="L22" s="400"/>
      <c r="M22" s="85" t="s">
        <v>16</v>
      </c>
      <c r="N22" s="85" t="s">
        <v>7</v>
      </c>
      <c r="O22" s="85" t="s">
        <v>9</v>
      </c>
      <c r="P22" s="85" t="s">
        <v>1</v>
      </c>
      <c r="Q22" s="85" t="s">
        <v>14</v>
      </c>
      <c r="R22" s="85" t="s">
        <v>0</v>
      </c>
      <c r="S22" s="85" t="s">
        <v>17</v>
      </c>
      <c r="T22" s="85" t="s">
        <v>13</v>
      </c>
      <c r="U22" s="85" t="s">
        <v>2</v>
      </c>
      <c r="V22" s="85" t="s">
        <v>11</v>
      </c>
      <c r="W22" s="85" t="s">
        <v>8</v>
      </c>
      <c r="X22" s="85" t="s">
        <v>19</v>
      </c>
      <c r="Y22" s="723" t="str">
        <f>IF(G22="","",VLOOKUP(G22,과정코드!$A$2:$B$494,2,0))</f>
        <v/>
      </c>
    </row>
    <row r="23" spans="1:25" ht="23.25" customHeight="1">
      <c r="A23" s="759" t="s">
        <v>1231</v>
      </c>
      <c r="B23" s="40">
        <v>1</v>
      </c>
      <c r="C23" s="53" t="s">
        <v>130</v>
      </c>
      <c r="D23" s="41" t="s">
        <v>21</v>
      </c>
      <c r="E23" s="41" t="s">
        <v>21</v>
      </c>
      <c r="F23" s="156"/>
      <c r="G23" s="257" t="s">
        <v>162</v>
      </c>
      <c r="H23" s="93" t="str">
        <f t="shared" si="0"/>
        <v>바로가기</v>
      </c>
      <c r="I23" s="45">
        <v>2</v>
      </c>
      <c r="J23" s="564">
        <v>14</v>
      </c>
      <c r="K23" s="128">
        <v>490</v>
      </c>
      <c r="L23" s="128">
        <v>540</v>
      </c>
      <c r="M23" s="498"/>
      <c r="N23" s="212"/>
      <c r="O23" s="499" t="s">
        <v>1232</v>
      </c>
      <c r="P23" s="212"/>
      <c r="Q23" s="498"/>
      <c r="R23" s="220"/>
      <c r="S23" s="499"/>
      <c r="T23" s="44" t="s">
        <v>241</v>
      </c>
      <c r="U23" s="498"/>
      <c r="V23" s="220"/>
      <c r="W23" s="499" t="s">
        <v>686</v>
      </c>
      <c r="X23" s="212"/>
      <c r="Y23" s="723" t="str">
        <f>IF(G23="","",VLOOKUP(G23,과정코드!$A$2:$B$494,2,0))</f>
        <v>COL0104514</v>
      </c>
    </row>
    <row r="24" spans="1:25" ht="23.25" customHeight="1">
      <c r="A24" s="760"/>
      <c r="B24" s="40">
        <v>2</v>
      </c>
      <c r="C24" s="53" t="s">
        <v>130</v>
      </c>
      <c r="D24" s="41" t="s">
        <v>21</v>
      </c>
      <c r="E24" s="41" t="s">
        <v>21</v>
      </c>
      <c r="F24" s="156"/>
      <c r="G24" s="257" t="s">
        <v>163</v>
      </c>
      <c r="H24" s="93" t="str">
        <f t="shared" si="0"/>
        <v>바로가기</v>
      </c>
      <c r="I24" s="45">
        <v>2</v>
      </c>
      <c r="J24" s="564">
        <v>14</v>
      </c>
      <c r="K24" s="128">
        <v>490</v>
      </c>
      <c r="L24" s="128">
        <v>540</v>
      </c>
      <c r="M24" s="498"/>
      <c r="N24" s="44"/>
      <c r="O24" s="496" t="s">
        <v>464</v>
      </c>
      <c r="P24" s="51"/>
      <c r="Q24" s="496" t="s">
        <v>1233</v>
      </c>
      <c r="R24" s="288"/>
      <c r="S24" s="496" t="s">
        <v>680</v>
      </c>
      <c r="T24" s="55"/>
      <c r="U24" s="496" t="s">
        <v>464</v>
      </c>
      <c r="V24" s="288"/>
      <c r="W24" s="495" t="s">
        <v>190</v>
      </c>
      <c r="X24" s="44"/>
      <c r="Y24" s="723" t="str">
        <f>IF(G24="","",VLOOKUP(G24,과정코드!$A$2:$B$494,2,0))</f>
        <v>COL0104515</v>
      </c>
    </row>
    <row r="25" spans="1:25" ht="23.25" customHeight="1">
      <c r="A25" s="760"/>
      <c r="B25" s="40">
        <v>3</v>
      </c>
      <c r="C25" s="53" t="s">
        <v>130</v>
      </c>
      <c r="D25" s="41" t="s">
        <v>21</v>
      </c>
      <c r="E25" s="41" t="s">
        <v>21</v>
      </c>
      <c r="F25" s="156"/>
      <c r="G25" s="257" t="s">
        <v>164</v>
      </c>
      <c r="H25" s="93" t="str">
        <f t="shared" si="0"/>
        <v>바로가기</v>
      </c>
      <c r="I25" s="45">
        <v>2</v>
      </c>
      <c r="J25" s="564">
        <v>14</v>
      </c>
      <c r="K25" s="128">
        <v>490</v>
      </c>
      <c r="L25" s="128">
        <v>540</v>
      </c>
      <c r="M25" s="498"/>
      <c r="N25" s="220" t="s">
        <v>839</v>
      </c>
      <c r="O25" s="495"/>
      <c r="P25" s="288"/>
      <c r="Q25" s="496"/>
      <c r="R25" s="64" t="s">
        <v>836</v>
      </c>
      <c r="S25" s="495"/>
      <c r="T25" s="51"/>
      <c r="U25" s="496"/>
      <c r="V25" s="51" t="s">
        <v>287</v>
      </c>
      <c r="W25" s="496"/>
      <c r="X25" s="44"/>
      <c r="Y25" s="723" t="str">
        <f>IF(G25="","",VLOOKUP(G25,과정코드!$A$2:$B$494,2,0))</f>
        <v>COL0104516</v>
      </c>
    </row>
    <row r="26" spans="1:25" ht="23.25" customHeight="1">
      <c r="A26" s="760"/>
      <c r="B26" s="40">
        <v>4</v>
      </c>
      <c r="C26" s="53" t="s">
        <v>130</v>
      </c>
      <c r="D26" s="41" t="s">
        <v>21</v>
      </c>
      <c r="E26" s="41" t="s">
        <v>21</v>
      </c>
      <c r="F26" s="156"/>
      <c r="G26" s="257" t="s">
        <v>1234</v>
      </c>
      <c r="H26" s="93" t="str">
        <f t="shared" si="0"/>
        <v>바로가기</v>
      </c>
      <c r="I26" s="45">
        <v>2</v>
      </c>
      <c r="J26" s="564">
        <v>16</v>
      </c>
      <c r="K26" s="128">
        <v>530</v>
      </c>
      <c r="L26" s="128">
        <v>580</v>
      </c>
      <c r="M26" s="498"/>
      <c r="N26" s="44"/>
      <c r="O26" s="500"/>
      <c r="P26" s="288" t="s">
        <v>469</v>
      </c>
      <c r="Q26" s="495"/>
      <c r="R26" s="64"/>
      <c r="S26" s="495"/>
      <c r="T26" s="51"/>
      <c r="U26" s="496"/>
      <c r="V26" s="288"/>
      <c r="W26" s="496" t="s">
        <v>898</v>
      </c>
      <c r="X26" s="44"/>
      <c r="Y26" s="723" t="str">
        <f>IF(G26="","",VLOOKUP(G26,과정코드!$A$2:$B$494,2,0))</f>
        <v>COL0104517</v>
      </c>
    </row>
    <row r="27" spans="1:25" ht="23.25" customHeight="1">
      <c r="A27" s="760"/>
      <c r="B27" s="40">
        <v>5</v>
      </c>
      <c r="C27" s="53" t="s">
        <v>130</v>
      </c>
      <c r="D27" s="41" t="s">
        <v>21</v>
      </c>
      <c r="E27" s="41"/>
      <c r="F27" s="156"/>
      <c r="G27" s="66" t="s">
        <v>1235</v>
      </c>
      <c r="H27" s="93" t="str">
        <f t="shared" si="0"/>
        <v>바로가기</v>
      </c>
      <c r="I27" s="116">
        <v>2</v>
      </c>
      <c r="J27" s="565">
        <v>14</v>
      </c>
      <c r="K27" s="46">
        <v>490</v>
      </c>
      <c r="L27" s="46">
        <v>540</v>
      </c>
      <c r="M27" s="495"/>
      <c r="N27" s="55"/>
      <c r="O27" s="496"/>
      <c r="P27" s="64" t="s">
        <v>82</v>
      </c>
      <c r="Q27" s="495"/>
      <c r="R27" s="55"/>
      <c r="S27" s="495"/>
      <c r="T27" s="55"/>
      <c r="U27" s="496" t="s">
        <v>87</v>
      </c>
      <c r="V27" s="288"/>
      <c r="W27" s="496"/>
      <c r="X27" s="55"/>
      <c r="Y27" s="723" t="str">
        <f>IF(G27="","",VLOOKUP(G27,과정코드!$A$2:$B$494,2,0))</f>
        <v>COL0104518</v>
      </c>
    </row>
    <row r="28" spans="1:25" ht="23.25" customHeight="1">
      <c r="A28" s="761"/>
      <c r="B28" s="40">
        <v>6</v>
      </c>
      <c r="C28" s="53" t="s">
        <v>130</v>
      </c>
      <c r="D28" s="41" t="s">
        <v>21</v>
      </c>
      <c r="E28" s="41"/>
      <c r="F28" s="156"/>
      <c r="G28" s="47" t="s">
        <v>1236</v>
      </c>
      <c r="H28" s="93" t="str">
        <f t="shared" si="0"/>
        <v>바로가기</v>
      </c>
      <c r="I28" s="116">
        <v>2</v>
      </c>
      <c r="J28" s="565">
        <v>14</v>
      </c>
      <c r="K28" s="46">
        <v>530</v>
      </c>
      <c r="L28" s="46">
        <v>580</v>
      </c>
      <c r="M28" s="495"/>
      <c r="N28" s="55"/>
      <c r="O28" s="495" t="s">
        <v>1237</v>
      </c>
      <c r="P28" s="64"/>
      <c r="Q28" s="496"/>
      <c r="R28" s="51"/>
      <c r="S28" s="495"/>
      <c r="T28" s="55"/>
      <c r="U28" s="496"/>
      <c r="V28" s="64" t="s">
        <v>253</v>
      </c>
      <c r="W28" s="496"/>
      <c r="X28" s="55"/>
      <c r="Y28" s="723" t="str">
        <f>IF(G28="","",VLOOKUP(G28,과정코드!$A$2:$B$494,2,0))</f>
        <v>COL0104519</v>
      </c>
    </row>
    <row r="29" spans="1:25" ht="23.25" customHeight="1">
      <c r="A29" s="757" t="s">
        <v>45</v>
      </c>
      <c r="B29" s="40">
        <v>7</v>
      </c>
      <c r="C29" s="56" t="s">
        <v>130</v>
      </c>
      <c r="D29" s="41" t="s">
        <v>21</v>
      </c>
      <c r="E29" s="41" t="s">
        <v>21</v>
      </c>
      <c r="F29" s="156"/>
      <c r="G29" s="392" t="s">
        <v>1665</v>
      </c>
      <c r="H29" s="93" t="str">
        <f t="shared" si="0"/>
        <v>바로가기</v>
      </c>
      <c r="I29" s="52">
        <v>3</v>
      </c>
      <c r="J29" s="566">
        <v>21</v>
      </c>
      <c r="K29" s="46">
        <v>620</v>
      </c>
      <c r="L29" s="46">
        <v>660</v>
      </c>
      <c r="M29" s="495"/>
      <c r="N29" s="55"/>
      <c r="O29" s="496" t="s">
        <v>877</v>
      </c>
      <c r="P29" s="64"/>
      <c r="Q29" s="496"/>
      <c r="R29" s="51" t="s">
        <v>1238</v>
      </c>
      <c r="S29" s="495"/>
      <c r="T29" s="55"/>
      <c r="U29" s="495" t="s">
        <v>658</v>
      </c>
      <c r="V29" s="64"/>
      <c r="W29" s="496" t="s">
        <v>105</v>
      </c>
      <c r="X29" s="55"/>
      <c r="Y29" s="723" t="str">
        <f>IF(G29="","",VLOOKUP(G29,과정코드!$A$2:$B$494,2,0))</f>
        <v>COL0104520</v>
      </c>
    </row>
    <row r="30" spans="1:25" s="38" customFormat="1" ht="23.1" customHeight="1">
      <c r="A30" s="758"/>
      <c r="B30" s="407">
        <v>8</v>
      </c>
      <c r="C30" s="408" t="s">
        <v>130</v>
      </c>
      <c r="D30" s="409" t="s">
        <v>21</v>
      </c>
      <c r="E30" s="409" t="s">
        <v>21</v>
      </c>
      <c r="F30" s="557"/>
      <c r="G30" s="392" t="s">
        <v>1666</v>
      </c>
      <c r="H30" s="93" t="str">
        <f t="shared" si="0"/>
        <v>바로가기</v>
      </c>
      <c r="I30" s="412">
        <v>2</v>
      </c>
      <c r="J30" s="567">
        <v>14</v>
      </c>
      <c r="K30" s="46">
        <v>530</v>
      </c>
      <c r="L30" s="46">
        <v>550</v>
      </c>
      <c r="M30" s="495"/>
      <c r="N30" s="55" t="s">
        <v>90</v>
      </c>
      <c r="O30" s="496"/>
      <c r="P30" s="64" t="s">
        <v>842</v>
      </c>
      <c r="Q30" s="496"/>
      <c r="R30" s="51" t="s">
        <v>66</v>
      </c>
      <c r="S30" s="495"/>
      <c r="T30" s="55" t="s">
        <v>528</v>
      </c>
      <c r="U30" s="495"/>
      <c r="V30" s="64" t="s">
        <v>525</v>
      </c>
      <c r="W30" s="496"/>
      <c r="X30" s="55"/>
      <c r="Y30" s="723" t="str">
        <f>IF(G30="","",VLOOKUP(G30,과정코드!$A$2:$B$494,2,0))</f>
        <v>COL0104521</v>
      </c>
    </row>
    <row r="31" spans="1:25" s="38" customFormat="1" ht="23.1" customHeight="1">
      <c r="A31" s="758"/>
      <c r="B31" s="407">
        <v>9</v>
      </c>
      <c r="C31" s="408" t="s">
        <v>130</v>
      </c>
      <c r="D31" s="409" t="s">
        <v>21</v>
      </c>
      <c r="E31" s="409"/>
      <c r="F31" s="471" t="s">
        <v>453</v>
      </c>
      <c r="G31" s="392" t="s">
        <v>1654</v>
      </c>
      <c r="H31" s="93" t="str">
        <f t="shared" si="0"/>
        <v>바로가기</v>
      </c>
      <c r="I31" s="412">
        <v>2</v>
      </c>
      <c r="J31" s="567">
        <v>14</v>
      </c>
      <c r="K31" s="429">
        <v>530</v>
      </c>
      <c r="L31" s="429">
        <v>550</v>
      </c>
      <c r="M31" s="495"/>
      <c r="N31" s="430" t="s">
        <v>898</v>
      </c>
      <c r="O31" s="496"/>
      <c r="P31" s="430"/>
      <c r="Q31" s="496" t="s">
        <v>836</v>
      </c>
      <c r="R31" s="431"/>
      <c r="S31" s="495"/>
      <c r="T31" s="430"/>
      <c r="U31" s="495" t="s">
        <v>464</v>
      </c>
      <c r="V31" s="430"/>
      <c r="W31" s="496"/>
      <c r="X31" s="55" t="s">
        <v>769</v>
      </c>
      <c r="Y31" s="723" t="str">
        <f>IF(G31="","",VLOOKUP(G31,과정코드!$A$2:$B$494,2,0))</f>
        <v>COL0104522</v>
      </c>
    </row>
    <row r="32" spans="1:25" s="38" customFormat="1" ht="23.1" customHeight="1">
      <c r="A32" s="758"/>
      <c r="B32" s="407">
        <v>10</v>
      </c>
      <c r="C32" s="411" t="s">
        <v>20</v>
      </c>
      <c r="D32" s="337" t="s">
        <v>21</v>
      </c>
      <c r="E32" s="409"/>
      <c r="F32" s="559" t="s">
        <v>453</v>
      </c>
      <c r="G32" s="392" t="s">
        <v>1434</v>
      </c>
      <c r="H32" s="93" t="str">
        <f t="shared" si="0"/>
        <v>바로가기</v>
      </c>
      <c r="I32" s="412">
        <v>1</v>
      </c>
      <c r="J32" s="567">
        <v>7</v>
      </c>
      <c r="K32" s="46">
        <v>320</v>
      </c>
      <c r="L32" s="46">
        <v>350</v>
      </c>
      <c r="M32" s="495" t="s">
        <v>1431</v>
      </c>
      <c r="N32" s="55"/>
      <c r="O32" s="496"/>
      <c r="P32" s="55"/>
      <c r="Q32" s="496"/>
      <c r="R32" s="51"/>
      <c r="S32" s="495" t="s">
        <v>1458</v>
      </c>
      <c r="T32" s="55" t="s">
        <v>91</v>
      </c>
      <c r="U32" s="495" t="s">
        <v>91</v>
      </c>
      <c r="V32" s="64" t="s">
        <v>1435</v>
      </c>
      <c r="W32" s="496"/>
      <c r="X32" s="55"/>
      <c r="Y32" s="723" t="str">
        <f>IF(G32="","",VLOOKUP(G32,과정코드!$A$2:$B$494,2,0))</f>
        <v>COL0104342</v>
      </c>
    </row>
    <row r="33" spans="1:25" s="38" customFormat="1" ht="27">
      <c r="A33" s="758"/>
      <c r="B33" s="407">
        <v>11</v>
      </c>
      <c r="C33" s="411" t="s">
        <v>20</v>
      </c>
      <c r="D33" s="337" t="s">
        <v>21</v>
      </c>
      <c r="E33" s="409"/>
      <c r="F33" s="557"/>
      <c r="G33" s="359" t="s">
        <v>1381</v>
      </c>
      <c r="H33" s="93" t="str">
        <f t="shared" si="0"/>
        <v>바로가기</v>
      </c>
      <c r="I33" s="414">
        <v>1</v>
      </c>
      <c r="J33" s="568">
        <v>7</v>
      </c>
      <c r="K33" s="345">
        <v>320</v>
      </c>
      <c r="L33" s="345">
        <v>350</v>
      </c>
      <c r="M33" s="495" t="s">
        <v>1430</v>
      </c>
      <c r="N33" s="51" t="s">
        <v>1461</v>
      </c>
      <c r="O33" s="496" t="s">
        <v>1460</v>
      </c>
      <c r="P33" s="64" t="s">
        <v>1432</v>
      </c>
      <c r="Q33" s="496" t="s">
        <v>1459</v>
      </c>
      <c r="R33" s="51" t="s">
        <v>1437</v>
      </c>
      <c r="S33" s="495" t="s">
        <v>1432</v>
      </c>
      <c r="T33" s="55" t="s">
        <v>1457</v>
      </c>
      <c r="U33" s="496" t="s">
        <v>1456</v>
      </c>
      <c r="V33" s="64" t="s">
        <v>1436</v>
      </c>
      <c r="W33" s="496" t="s">
        <v>1455</v>
      </c>
      <c r="X33" s="55" t="s">
        <v>1428</v>
      </c>
      <c r="Y33" s="723" t="str">
        <f>IF(G33="","",VLOOKUP(G33,과정코드!$A$2:$B$494,2,0))</f>
        <v>COL0104345</v>
      </c>
    </row>
    <row r="34" spans="1:25" ht="23.25" customHeight="1">
      <c r="A34" s="758"/>
      <c r="B34" s="393">
        <v>12</v>
      </c>
      <c r="C34" s="161" t="s">
        <v>20</v>
      </c>
      <c r="D34" s="337" t="s">
        <v>21</v>
      </c>
      <c r="E34" s="41"/>
      <c r="F34" s="559" t="s">
        <v>453</v>
      </c>
      <c r="G34" s="392" t="s">
        <v>1382</v>
      </c>
      <c r="H34" s="93" t="str">
        <f t="shared" si="0"/>
        <v>바로가기</v>
      </c>
      <c r="I34" s="52">
        <v>1</v>
      </c>
      <c r="J34" s="566">
        <v>7</v>
      </c>
      <c r="K34" s="345">
        <v>320</v>
      </c>
      <c r="L34" s="345">
        <v>350</v>
      </c>
      <c r="M34" s="495"/>
      <c r="N34" s="64" t="s">
        <v>1644</v>
      </c>
      <c r="O34" s="496"/>
      <c r="P34" s="64" t="s">
        <v>397</v>
      </c>
      <c r="Q34" s="496"/>
      <c r="R34" s="51" t="s">
        <v>404</v>
      </c>
      <c r="S34" s="495"/>
      <c r="T34" s="55" t="s">
        <v>398</v>
      </c>
      <c r="U34" s="495"/>
      <c r="V34" s="64"/>
      <c r="W34" s="496" t="s">
        <v>1441</v>
      </c>
      <c r="X34" s="641"/>
      <c r="Y34" s="723" t="str">
        <f>IF(G34="","",VLOOKUP(G34,과정코드!$A$2:$B$494,2,0))</f>
        <v>COL0104346</v>
      </c>
    </row>
    <row r="35" spans="1:25" s="38" customFormat="1">
      <c r="A35" s="758"/>
      <c r="B35" s="393">
        <v>13</v>
      </c>
      <c r="C35" s="161" t="s">
        <v>20</v>
      </c>
      <c r="D35" s="337" t="s">
        <v>21</v>
      </c>
      <c r="E35" s="54"/>
      <c r="F35" s="559" t="s">
        <v>453</v>
      </c>
      <c r="G35" s="491" t="s">
        <v>1642</v>
      </c>
      <c r="H35" s="93" t="str">
        <f t="shared" si="0"/>
        <v>바로가기</v>
      </c>
      <c r="I35" s="117">
        <v>2</v>
      </c>
      <c r="J35" s="569">
        <v>14</v>
      </c>
      <c r="K35" s="46">
        <v>570</v>
      </c>
      <c r="L35" s="46">
        <v>620</v>
      </c>
      <c r="M35" s="495"/>
      <c r="N35" s="55"/>
      <c r="O35" s="495" t="s">
        <v>1442</v>
      </c>
      <c r="P35" s="55"/>
      <c r="Q35" s="496" t="s">
        <v>362</v>
      </c>
      <c r="R35" s="51"/>
      <c r="S35" s="495" t="s">
        <v>1443</v>
      </c>
      <c r="T35" s="55"/>
      <c r="U35" s="495" t="s">
        <v>1444</v>
      </c>
      <c r="V35" s="64"/>
      <c r="W35" s="496"/>
      <c r="X35" s="55" t="s">
        <v>1445</v>
      </c>
      <c r="Y35" s="723" t="str">
        <f>IF(G35="","",VLOOKUP(G35,과정코드!$A$2:$B$494,2,0))</f>
        <v>COL0104344</v>
      </c>
    </row>
    <row r="36" spans="1:25" s="38" customFormat="1" ht="23.1" customHeight="1">
      <c r="A36" s="758"/>
      <c r="B36" s="393">
        <v>14</v>
      </c>
      <c r="C36" s="161" t="s">
        <v>20</v>
      </c>
      <c r="D36" s="337" t="s">
        <v>21</v>
      </c>
      <c r="E36" s="41"/>
      <c r="F36" s="559" t="s">
        <v>453</v>
      </c>
      <c r="G36" s="392" t="s">
        <v>1446</v>
      </c>
      <c r="H36" s="93" t="str">
        <f t="shared" si="0"/>
        <v>바로가기</v>
      </c>
      <c r="I36" s="412">
        <v>1</v>
      </c>
      <c r="J36" s="567">
        <v>6</v>
      </c>
      <c r="K36" s="46">
        <v>270</v>
      </c>
      <c r="L36" s="46">
        <v>290</v>
      </c>
      <c r="M36" s="495"/>
      <c r="N36" s="55"/>
      <c r="O36" s="496"/>
      <c r="P36" s="64" t="s">
        <v>402</v>
      </c>
      <c r="Q36" s="496"/>
      <c r="R36" s="51"/>
      <c r="S36" s="495" t="s">
        <v>399</v>
      </c>
      <c r="T36" s="55"/>
      <c r="U36" s="495"/>
      <c r="V36" s="64" t="s">
        <v>1454</v>
      </c>
      <c r="W36" s="496"/>
      <c r="X36" s="55" t="s">
        <v>91</v>
      </c>
      <c r="Y36" s="723" t="str">
        <f>IF(G36="","",VLOOKUP(G36,과정코드!$A$2:$B$494,2,0))</f>
        <v>COL0104456</v>
      </c>
    </row>
    <row r="37" spans="1:25" s="38" customFormat="1" ht="23.1" customHeight="1">
      <c r="A37" s="758"/>
      <c r="B37" s="393">
        <v>15</v>
      </c>
      <c r="C37" s="403" t="s">
        <v>20</v>
      </c>
      <c r="D37" s="405" t="s">
        <v>21</v>
      </c>
      <c r="E37" s="404"/>
      <c r="F37" s="560" t="s">
        <v>453</v>
      </c>
      <c r="G37" s="392" t="s">
        <v>1447</v>
      </c>
      <c r="H37" s="93" t="str">
        <f t="shared" si="0"/>
        <v>바로가기</v>
      </c>
      <c r="I37" s="433">
        <v>2</v>
      </c>
      <c r="J37" s="570">
        <v>14</v>
      </c>
      <c r="K37" s="69">
        <v>570</v>
      </c>
      <c r="L37" s="69">
        <v>620</v>
      </c>
      <c r="M37" s="495"/>
      <c r="N37" s="55"/>
      <c r="O37" s="495"/>
      <c r="P37" s="64"/>
      <c r="Q37" s="496" t="s">
        <v>1448</v>
      </c>
      <c r="R37" s="51"/>
      <c r="S37" s="495"/>
      <c r="T37" s="55" t="s">
        <v>1449</v>
      </c>
      <c r="U37" s="495"/>
      <c r="V37" s="64"/>
      <c r="W37" s="496"/>
      <c r="X37" s="55" t="s">
        <v>1450</v>
      </c>
      <c r="Y37" s="723" t="str">
        <f>IF(G37="","",VLOOKUP(G37,과정코드!$A$2:$B$494,2,0))</f>
        <v>COL0104464</v>
      </c>
    </row>
    <row r="38" spans="1:25" s="38" customFormat="1" ht="23.1" customHeight="1">
      <c r="A38" s="758"/>
      <c r="B38" s="393">
        <v>16</v>
      </c>
      <c r="C38" s="161" t="s">
        <v>20</v>
      </c>
      <c r="D38" s="337" t="s">
        <v>21</v>
      </c>
      <c r="E38" s="41"/>
      <c r="F38" s="559" t="s">
        <v>453</v>
      </c>
      <c r="G38" s="392" t="s">
        <v>1641</v>
      </c>
      <c r="H38" s="93" t="str">
        <f t="shared" si="0"/>
        <v>바로가기</v>
      </c>
      <c r="I38" s="412">
        <v>1</v>
      </c>
      <c r="J38" s="567">
        <v>7</v>
      </c>
      <c r="K38" s="46">
        <v>320</v>
      </c>
      <c r="L38" s="46">
        <v>350</v>
      </c>
      <c r="M38" s="495"/>
      <c r="N38" s="55"/>
      <c r="O38" s="496"/>
      <c r="P38" s="64" t="s">
        <v>1453</v>
      </c>
      <c r="Q38" s="496"/>
      <c r="R38" s="51"/>
      <c r="S38" s="495"/>
      <c r="T38" s="55"/>
      <c r="U38" s="495"/>
      <c r="V38" s="64"/>
      <c r="W38" s="496" t="s">
        <v>1771</v>
      </c>
      <c r="X38" s="55"/>
      <c r="Y38" s="723" t="str">
        <f>IF(G38="","",VLOOKUP(G38,과정코드!$A$2:$B$494,2,0))</f>
        <v>COL0104335</v>
      </c>
    </row>
    <row r="39" spans="1:25" s="38" customFormat="1" ht="23.1" customHeight="1">
      <c r="A39" s="758"/>
      <c r="B39" s="393">
        <v>17</v>
      </c>
      <c r="C39" s="161" t="s">
        <v>20</v>
      </c>
      <c r="D39" s="337" t="s">
        <v>21</v>
      </c>
      <c r="E39" s="53"/>
      <c r="F39" s="559" t="s">
        <v>453</v>
      </c>
      <c r="G39" s="435" t="s">
        <v>1384</v>
      </c>
      <c r="H39" s="93" t="str">
        <f t="shared" si="0"/>
        <v>바로가기</v>
      </c>
      <c r="I39" s="436">
        <v>1</v>
      </c>
      <c r="J39" s="571">
        <v>6</v>
      </c>
      <c r="K39" s="46">
        <v>300</v>
      </c>
      <c r="L39" s="46">
        <v>330</v>
      </c>
      <c r="M39" s="495"/>
      <c r="N39" s="55"/>
      <c r="O39" s="496"/>
      <c r="P39" s="64"/>
      <c r="Q39" s="496" t="s">
        <v>392</v>
      </c>
      <c r="R39" s="51"/>
      <c r="S39" s="495"/>
      <c r="T39" s="55"/>
      <c r="U39" s="495"/>
      <c r="V39" s="64"/>
      <c r="W39" s="496" t="s">
        <v>1441</v>
      </c>
      <c r="X39" s="55"/>
      <c r="Y39" s="723" t="str">
        <f>IF(G39="","",VLOOKUP(G39,과정코드!$A$2:$B$494,2,0))</f>
        <v>COL0104409</v>
      </c>
    </row>
    <row r="40" spans="1:25" s="38" customFormat="1" ht="23.1" customHeight="1">
      <c r="A40" s="758"/>
      <c r="B40" s="393">
        <v>18</v>
      </c>
      <c r="C40" s="161" t="s">
        <v>20</v>
      </c>
      <c r="D40" s="337" t="s">
        <v>21</v>
      </c>
      <c r="E40" s="54"/>
      <c r="F40" s="559" t="s">
        <v>453</v>
      </c>
      <c r="G40" s="491" t="s">
        <v>1412</v>
      </c>
      <c r="H40" s="93" t="str">
        <f t="shared" si="0"/>
        <v>바로가기</v>
      </c>
      <c r="I40" s="433">
        <v>1</v>
      </c>
      <c r="J40" s="571">
        <v>6</v>
      </c>
      <c r="K40" s="46">
        <v>300</v>
      </c>
      <c r="L40" s="46">
        <v>330</v>
      </c>
      <c r="M40" s="495"/>
      <c r="N40" s="55"/>
      <c r="O40" s="496" t="s">
        <v>1452</v>
      </c>
      <c r="P40" s="64"/>
      <c r="Q40" s="496"/>
      <c r="R40" s="51"/>
      <c r="S40" s="495"/>
      <c r="T40" s="55"/>
      <c r="U40" s="495" t="s">
        <v>1438</v>
      </c>
      <c r="V40" s="64"/>
      <c r="W40" s="496"/>
      <c r="X40" s="55"/>
      <c r="Y40" s="723" t="str">
        <f>IF(G40="","",VLOOKUP(G40,과정코드!$A$2:$B$494,2,0))</f>
        <v>COL0104407</v>
      </c>
    </row>
    <row r="41" spans="1:25" s="38" customFormat="1" ht="23.1" customHeight="1">
      <c r="A41" s="758"/>
      <c r="B41" s="393">
        <v>19</v>
      </c>
      <c r="C41" s="161" t="s">
        <v>20</v>
      </c>
      <c r="D41" s="337" t="s">
        <v>21</v>
      </c>
      <c r="E41" s="41"/>
      <c r="F41" s="559" t="s">
        <v>453</v>
      </c>
      <c r="G41" s="392" t="s">
        <v>1383</v>
      </c>
      <c r="H41" s="93" t="str">
        <f t="shared" si="0"/>
        <v>바로가기</v>
      </c>
      <c r="I41" s="412">
        <v>1</v>
      </c>
      <c r="J41" s="567">
        <v>7</v>
      </c>
      <c r="K41" s="46">
        <v>320</v>
      </c>
      <c r="L41" s="46">
        <v>350</v>
      </c>
      <c r="M41" s="495"/>
      <c r="N41" s="55" t="s">
        <v>1452</v>
      </c>
      <c r="O41" s="496"/>
      <c r="P41" s="64"/>
      <c r="Q41" s="496" t="s">
        <v>392</v>
      </c>
      <c r="R41" s="51"/>
      <c r="S41" s="495"/>
      <c r="T41" s="55"/>
      <c r="U41" s="495" t="s">
        <v>1430</v>
      </c>
      <c r="V41" s="64"/>
      <c r="W41" s="496"/>
      <c r="X41" s="55" t="s">
        <v>91</v>
      </c>
      <c r="Y41" s="723" t="str">
        <f>IF(G41="","",VLOOKUP(G41,과정코드!$A$2:$B$494,2,0))</f>
        <v>COL0104331</v>
      </c>
    </row>
    <row r="42" spans="1:25" s="38" customFormat="1" ht="23.1" customHeight="1">
      <c r="A42" s="758"/>
      <c r="B42" s="393">
        <v>20</v>
      </c>
      <c r="C42" s="161" t="s">
        <v>20</v>
      </c>
      <c r="D42" s="337" t="s">
        <v>21</v>
      </c>
      <c r="E42" s="41"/>
      <c r="F42" s="559" t="s">
        <v>453</v>
      </c>
      <c r="G42" s="392" t="s">
        <v>1451</v>
      </c>
      <c r="H42" s="93" t="str">
        <f t="shared" si="0"/>
        <v>바로가기</v>
      </c>
      <c r="I42" s="52">
        <v>1</v>
      </c>
      <c r="J42" s="566">
        <v>7</v>
      </c>
      <c r="K42" s="46">
        <v>320</v>
      </c>
      <c r="L42" s="46">
        <v>350</v>
      </c>
      <c r="M42" s="495"/>
      <c r="N42" s="55" t="s">
        <v>1441</v>
      </c>
      <c r="O42" s="496"/>
      <c r="P42" s="64"/>
      <c r="Q42" s="496"/>
      <c r="R42" s="51"/>
      <c r="S42" s="495" t="s">
        <v>1465</v>
      </c>
      <c r="T42" s="55"/>
      <c r="U42" s="495"/>
      <c r="V42" s="64"/>
      <c r="W42" s="496" t="s">
        <v>1466</v>
      </c>
      <c r="X42" s="55"/>
      <c r="Y42" s="723" t="str">
        <f>IF(G42="","",VLOOKUP(G42,과정코드!$A$2:$B$494,2,0))</f>
        <v>COL0104334</v>
      </c>
    </row>
    <row r="43" spans="1:25" s="38" customFormat="1" ht="23.1" customHeight="1">
      <c r="A43" s="758"/>
      <c r="B43" s="393">
        <v>21</v>
      </c>
      <c r="C43" s="161" t="s">
        <v>20</v>
      </c>
      <c r="D43" s="337" t="s">
        <v>21</v>
      </c>
      <c r="E43" s="41"/>
      <c r="F43" s="559" t="s">
        <v>453</v>
      </c>
      <c r="G43" s="392" t="s">
        <v>1462</v>
      </c>
      <c r="H43" s="93" t="str">
        <f t="shared" si="0"/>
        <v>바로가기</v>
      </c>
      <c r="I43" s="52">
        <v>1</v>
      </c>
      <c r="J43" s="566">
        <v>7</v>
      </c>
      <c r="K43" s="46">
        <v>320</v>
      </c>
      <c r="L43" s="46">
        <v>350</v>
      </c>
      <c r="M43" s="495"/>
      <c r="N43" s="55"/>
      <c r="O43" s="496" t="s">
        <v>1466</v>
      </c>
      <c r="P43" s="64"/>
      <c r="Q43" s="496" t="s">
        <v>1432</v>
      </c>
      <c r="R43" s="51"/>
      <c r="S43" s="495"/>
      <c r="T43" s="55" t="s">
        <v>406</v>
      </c>
      <c r="U43" s="495"/>
      <c r="V43" s="64"/>
      <c r="W43" s="496" t="s">
        <v>1466</v>
      </c>
      <c r="X43" s="55"/>
      <c r="Y43" s="723" t="str">
        <f>IF(G43="","",VLOOKUP(G43,과정코드!$A$2:$B$494,2,0))</f>
        <v>COL0104366</v>
      </c>
    </row>
    <row r="44" spans="1:25" s="38" customFormat="1" ht="23.1" customHeight="1">
      <c r="A44" s="758"/>
      <c r="B44" s="393">
        <v>22</v>
      </c>
      <c r="C44" s="161" t="s">
        <v>20</v>
      </c>
      <c r="D44" s="337" t="s">
        <v>21</v>
      </c>
      <c r="E44" s="41"/>
      <c r="F44" s="559" t="s">
        <v>453</v>
      </c>
      <c r="G44" s="392" t="s">
        <v>1463</v>
      </c>
      <c r="H44" s="93" t="str">
        <f t="shared" si="0"/>
        <v>바로가기</v>
      </c>
      <c r="I44" s="52">
        <v>1</v>
      </c>
      <c r="J44" s="566">
        <v>7</v>
      </c>
      <c r="K44" s="46">
        <v>320</v>
      </c>
      <c r="L44" s="46">
        <v>350</v>
      </c>
      <c r="M44" s="495"/>
      <c r="N44" s="55"/>
      <c r="O44" s="496" t="s">
        <v>1441</v>
      </c>
      <c r="P44" s="64"/>
      <c r="Q44" s="496"/>
      <c r="R44" s="51"/>
      <c r="S44" s="495"/>
      <c r="T44" s="55"/>
      <c r="U44" s="495" t="s">
        <v>1431</v>
      </c>
      <c r="V44" s="64"/>
      <c r="W44" s="496"/>
      <c r="X44" s="55"/>
      <c r="Y44" s="723" t="str">
        <f>IF(G44="","",VLOOKUP(G44,과정코드!$A$2:$B$494,2,0))</f>
        <v>COL0104339</v>
      </c>
    </row>
    <row r="45" spans="1:25" ht="23.25" customHeight="1">
      <c r="A45" s="758"/>
      <c r="B45" s="393">
        <v>23</v>
      </c>
      <c r="C45" s="53" t="s">
        <v>130</v>
      </c>
      <c r="D45" s="41" t="s">
        <v>21</v>
      </c>
      <c r="E45" s="53"/>
      <c r="F45" s="158"/>
      <c r="G45" s="435" t="s">
        <v>1239</v>
      </c>
      <c r="H45" s="93" t="str">
        <f t="shared" si="0"/>
        <v>바로가기</v>
      </c>
      <c r="I45" s="116">
        <v>3</v>
      </c>
      <c r="J45" s="565">
        <v>24</v>
      </c>
      <c r="K45" s="46">
        <v>660</v>
      </c>
      <c r="L45" s="46">
        <v>700</v>
      </c>
      <c r="M45" s="495"/>
      <c r="N45" s="55"/>
      <c r="O45" s="496" t="s">
        <v>1000</v>
      </c>
      <c r="P45" s="64"/>
      <c r="Q45" s="496"/>
      <c r="R45" s="51"/>
      <c r="S45" s="495"/>
      <c r="T45" s="55"/>
      <c r="U45" s="495" t="s">
        <v>581</v>
      </c>
      <c r="V45" s="64"/>
      <c r="W45" s="496"/>
      <c r="X45" s="55"/>
      <c r="Y45" s="723" t="str">
        <f>IF(G45="","",VLOOKUP(G45,과정코드!$A$2:$B$494,2,0))</f>
        <v>COL0104523</v>
      </c>
    </row>
    <row r="46" spans="1:25" ht="23.25" customHeight="1">
      <c r="A46" s="758"/>
      <c r="B46" s="393">
        <v>24</v>
      </c>
      <c r="C46" s="161" t="s">
        <v>20</v>
      </c>
      <c r="D46" s="337" t="s">
        <v>21</v>
      </c>
      <c r="E46" s="41"/>
      <c r="F46" s="559" t="s">
        <v>453</v>
      </c>
      <c r="G46" s="491" t="s">
        <v>1464</v>
      </c>
      <c r="H46" s="93" t="str">
        <f t="shared" si="0"/>
        <v>바로가기</v>
      </c>
      <c r="I46" s="117">
        <v>2</v>
      </c>
      <c r="J46" s="569">
        <v>14</v>
      </c>
      <c r="K46" s="46">
        <v>570</v>
      </c>
      <c r="L46" s="46">
        <v>620</v>
      </c>
      <c r="M46" s="495"/>
      <c r="N46" s="55"/>
      <c r="O46" s="496"/>
      <c r="P46" s="64"/>
      <c r="Q46" s="496" t="s">
        <v>362</v>
      </c>
      <c r="R46" s="51" t="s">
        <v>1467</v>
      </c>
      <c r="S46" s="495"/>
      <c r="T46" s="55"/>
      <c r="U46" s="495"/>
      <c r="V46" s="64"/>
      <c r="W46" s="496"/>
      <c r="X46" s="55" t="s">
        <v>1468</v>
      </c>
      <c r="Y46" s="723" t="str">
        <f>IF(G46="","",VLOOKUP(G46,과정코드!$A$2:$B$494,2,0))</f>
        <v>COL0104354</v>
      </c>
    </row>
    <row r="47" spans="1:25" s="38" customFormat="1" ht="23.1" customHeight="1">
      <c r="A47" s="758"/>
      <c r="B47" s="393">
        <v>25</v>
      </c>
      <c r="C47" s="53"/>
      <c r="D47" s="41" t="s">
        <v>21</v>
      </c>
      <c r="E47" s="53"/>
      <c r="F47" s="158"/>
      <c r="G47" s="491" t="s">
        <v>1240</v>
      </c>
      <c r="H47" s="93" t="str">
        <f t="shared" si="0"/>
        <v>바로가기</v>
      </c>
      <c r="I47" s="117">
        <v>4</v>
      </c>
      <c r="J47" s="569">
        <v>28</v>
      </c>
      <c r="K47" s="46">
        <v>850</v>
      </c>
      <c r="L47" s="46">
        <v>880</v>
      </c>
      <c r="M47" s="495"/>
      <c r="N47" s="55"/>
      <c r="O47" s="496" t="s">
        <v>1241</v>
      </c>
      <c r="P47" s="64"/>
      <c r="Q47" s="496"/>
      <c r="R47" s="51"/>
      <c r="S47" s="495"/>
      <c r="T47" s="55"/>
      <c r="U47" s="495"/>
      <c r="V47" s="64"/>
      <c r="W47" s="496" t="s">
        <v>1242</v>
      </c>
      <c r="X47" s="55"/>
      <c r="Y47" s="723" t="str">
        <f>IF(G47="","",VLOOKUP(G47,과정코드!$A$2:$B$494,2,0))</f>
        <v>COL0104524</v>
      </c>
    </row>
    <row r="48" spans="1:25" ht="23.25" customHeight="1">
      <c r="A48" s="758"/>
      <c r="B48" s="393">
        <v>26</v>
      </c>
      <c r="C48" s="54"/>
      <c r="D48" s="41" t="s">
        <v>21</v>
      </c>
      <c r="E48" s="54"/>
      <c r="F48" s="222"/>
      <c r="G48" s="491" t="s">
        <v>1243</v>
      </c>
      <c r="H48" s="93" t="str">
        <f t="shared" si="0"/>
        <v/>
      </c>
      <c r="I48" s="116">
        <v>5</v>
      </c>
      <c r="J48" s="565">
        <v>40</v>
      </c>
      <c r="K48" s="46" t="s">
        <v>442</v>
      </c>
      <c r="L48" s="46" t="s">
        <v>442</v>
      </c>
      <c r="M48" s="762" t="s">
        <v>1411</v>
      </c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2"/>
      <c r="Y48" s="723" t="e">
        <f>IF(G48="","",VLOOKUP(G48,과정코드!$A$2:$B$494,2,0))</f>
        <v>#N/A</v>
      </c>
    </row>
    <row r="49" spans="10:25">
      <c r="Y49" s="723" t="str">
        <f>IF(G49="","",VLOOKUP(G49,과정코드!$A$2:$B$494,2,0))</f>
        <v/>
      </c>
    </row>
    <row r="50" spans="10:25" hidden="1"/>
    <row r="51" spans="10:25" hidden="1"/>
    <row r="52" spans="10:25" hidden="1"/>
    <row r="53" spans="10:25" hidden="1"/>
    <row r="54" spans="10:25" hidden="1"/>
    <row r="55" spans="10:25" hidden="1"/>
    <row r="56" spans="10:25" hidden="1">
      <c r="J56" s="55">
        <v>24</v>
      </c>
      <c r="K56" s="46">
        <v>660</v>
      </c>
      <c r="L56" s="46">
        <v>700</v>
      </c>
      <c r="M56" s="144"/>
      <c r="N56" s="55"/>
      <c r="O56" s="131" t="s">
        <v>1000</v>
      </c>
      <c r="P56" s="64"/>
      <c r="Q56" s="131"/>
      <c r="R56" s="51"/>
      <c r="S56" s="144"/>
      <c r="T56" s="55"/>
      <c r="U56" s="144" t="s">
        <v>581</v>
      </c>
      <c r="V56" s="64"/>
      <c r="W56" s="131"/>
      <c r="X56" s="143"/>
    </row>
    <row r="57" spans="10:25" hidden="1">
      <c r="J57" s="118">
        <v>28</v>
      </c>
      <c r="K57" s="46">
        <v>850</v>
      </c>
      <c r="L57" s="46">
        <v>880</v>
      </c>
      <c r="M57" s="144"/>
      <c r="N57" s="55"/>
      <c r="O57" s="131" t="s">
        <v>1241</v>
      </c>
      <c r="P57" s="64"/>
      <c r="Q57" s="131"/>
      <c r="R57" s="51"/>
      <c r="S57" s="144"/>
      <c r="T57" s="55"/>
      <c r="U57" s="144"/>
      <c r="V57" s="64"/>
      <c r="W57" s="131" t="s">
        <v>1242</v>
      </c>
      <c r="X57" s="143"/>
    </row>
    <row r="58" spans="10:25" hidden="1">
      <c r="J58" s="55">
        <v>40</v>
      </c>
      <c r="K58" s="46" t="s">
        <v>442</v>
      </c>
      <c r="L58" s="46" t="s">
        <v>442</v>
      </c>
      <c r="M58" s="748" t="s">
        <v>1411</v>
      </c>
      <c r="N58" s="749"/>
      <c r="O58" s="749"/>
      <c r="P58" s="749"/>
      <c r="Q58" s="749"/>
      <c r="R58" s="749"/>
      <c r="S58" s="749"/>
      <c r="T58" s="749"/>
      <c r="U58" s="749"/>
      <c r="V58" s="749"/>
      <c r="W58" s="749"/>
      <c r="X58" s="750"/>
    </row>
    <row r="59" spans="10:25" hidden="1"/>
    <row r="60" spans="10:25" hidden="1"/>
    <row r="61" spans="10:25" hidden="1"/>
    <row r="62" spans="10:25" hidden="1"/>
    <row r="63" spans="10:25" hidden="1"/>
    <row r="64" spans="10:25" hidden="1"/>
    <row r="65" spans="10:24" ht="27" hidden="1">
      <c r="J65" s="11">
        <v>14</v>
      </c>
      <c r="K65" s="19">
        <v>620</v>
      </c>
      <c r="L65" s="19">
        <v>680</v>
      </c>
      <c r="M65" s="416" t="s">
        <v>454</v>
      </c>
      <c r="N65" s="256" t="s">
        <v>455</v>
      </c>
      <c r="O65" s="416" t="s">
        <v>456</v>
      </c>
      <c r="P65" s="417" t="s">
        <v>457</v>
      </c>
      <c r="Q65" s="416" t="s">
        <v>458</v>
      </c>
      <c r="R65" s="417" t="s">
        <v>459</v>
      </c>
      <c r="S65" s="415"/>
      <c r="T65" s="428" t="s">
        <v>1363</v>
      </c>
      <c r="U65" s="416" t="s">
        <v>461</v>
      </c>
      <c r="V65" s="417"/>
      <c r="W65" s="416" t="s">
        <v>462</v>
      </c>
      <c r="X65" s="719" t="s">
        <v>461</v>
      </c>
    </row>
    <row r="66" spans="10:24" hidden="1">
      <c r="J66" s="11">
        <v>14</v>
      </c>
      <c r="K66" s="19">
        <v>620</v>
      </c>
      <c r="L66" s="19">
        <v>680</v>
      </c>
      <c r="M66" s="415"/>
      <c r="N66" s="256" t="s">
        <v>462</v>
      </c>
      <c r="O66" s="415" t="s">
        <v>463</v>
      </c>
      <c r="P66" s="256"/>
      <c r="Q66" s="415"/>
      <c r="R66" s="256" t="s">
        <v>464</v>
      </c>
      <c r="S66" s="415"/>
      <c r="T66" s="256"/>
      <c r="U66" s="415"/>
      <c r="V66" s="256"/>
      <c r="W66" s="415"/>
      <c r="X66" s="720"/>
    </row>
    <row r="67" spans="10:24" hidden="1">
      <c r="J67" s="11">
        <v>14</v>
      </c>
      <c r="K67" s="19">
        <v>540</v>
      </c>
      <c r="L67" s="19">
        <v>600</v>
      </c>
      <c r="M67" s="416"/>
      <c r="N67" s="417"/>
      <c r="O67" s="416" t="s">
        <v>468</v>
      </c>
      <c r="P67" s="417"/>
      <c r="Q67" s="416"/>
      <c r="R67" s="417"/>
      <c r="S67" s="416"/>
      <c r="T67" s="417"/>
      <c r="U67" s="416" t="s">
        <v>469</v>
      </c>
      <c r="V67" s="419"/>
      <c r="W67" s="416"/>
      <c r="X67" s="719"/>
    </row>
    <row r="68" spans="10:24" hidden="1">
      <c r="J68" s="11">
        <v>7</v>
      </c>
      <c r="K68" s="19">
        <v>270</v>
      </c>
      <c r="L68" s="19">
        <v>300</v>
      </c>
      <c r="M68" s="415"/>
      <c r="N68" s="256" t="s">
        <v>470</v>
      </c>
      <c r="O68" s="415"/>
      <c r="P68" s="256"/>
      <c r="Q68" s="415" t="s">
        <v>471</v>
      </c>
      <c r="R68" s="256"/>
      <c r="S68" s="420"/>
      <c r="T68" s="421" t="s">
        <v>472</v>
      </c>
      <c r="U68" s="415" t="s">
        <v>473</v>
      </c>
      <c r="V68" s="256"/>
      <c r="W68" s="420" t="s">
        <v>471</v>
      </c>
      <c r="X68" s="721"/>
    </row>
    <row r="69" spans="10:24" hidden="1">
      <c r="J69" s="12">
        <v>12</v>
      </c>
      <c r="K69" s="336">
        <v>620</v>
      </c>
      <c r="L69" s="19">
        <v>680</v>
      </c>
      <c r="M69" s="415"/>
      <c r="N69" s="256"/>
      <c r="O69" s="415"/>
      <c r="P69" s="256" t="s">
        <v>476</v>
      </c>
      <c r="Q69" s="415" t="s">
        <v>477</v>
      </c>
      <c r="R69" s="256" t="s">
        <v>478</v>
      </c>
      <c r="S69" s="415"/>
      <c r="T69" s="256" t="s">
        <v>479</v>
      </c>
      <c r="U69" s="415"/>
      <c r="V69" s="256"/>
      <c r="W69" s="415" t="s">
        <v>480</v>
      </c>
      <c r="X69" s="720"/>
    </row>
    <row r="70" spans="10:24" hidden="1">
      <c r="J70" s="25">
        <v>7</v>
      </c>
      <c r="K70" s="19">
        <v>270</v>
      </c>
      <c r="L70" s="19">
        <v>300</v>
      </c>
      <c r="M70" s="130"/>
      <c r="N70" s="20"/>
      <c r="O70" s="130"/>
      <c r="P70" s="20" t="s">
        <v>481</v>
      </c>
      <c r="Q70" s="172" t="s">
        <v>482</v>
      </c>
      <c r="R70" s="173" t="s">
        <v>483</v>
      </c>
      <c r="S70" s="172"/>
      <c r="T70" s="20" t="s">
        <v>484</v>
      </c>
      <c r="U70" s="130"/>
      <c r="V70" s="20"/>
      <c r="W70" s="130" t="s">
        <v>485</v>
      </c>
      <c r="X70" s="717"/>
    </row>
    <row r="71" spans="10:24" hidden="1">
      <c r="J71" s="25">
        <v>6</v>
      </c>
      <c r="K71" s="30">
        <v>400</v>
      </c>
      <c r="L71" s="30">
        <v>400</v>
      </c>
      <c r="M71" s="130"/>
      <c r="N71" s="20"/>
      <c r="O71" s="130"/>
      <c r="P71" s="20" t="s">
        <v>486</v>
      </c>
      <c r="Q71" s="130"/>
      <c r="R71" s="20"/>
      <c r="S71" s="130" t="s">
        <v>481</v>
      </c>
      <c r="T71" s="20"/>
      <c r="U71" s="130"/>
      <c r="V71" s="20" t="s">
        <v>487</v>
      </c>
      <c r="W71" s="130"/>
      <c r="X71" s="716"/>
    </row>
    <row r="72" spans="10:24" hidden="1">
      <c r="J72" s="25">
        <v>12</v>
      </c>
      <c r="K72" s="30">
        <v>620</v>
      </c>
      <c r="L72" s="30">
        <v>680</v>
      </c>
      <c r="M72" s="130"/>
      <c r="N72" s="20"/>
      <c r="O72" s="130"/>
      <c r="P72" s="20" t="s">
        <v>489</v>
      </c>
      <c r="Q72" s="130" t="s">
        <v>461</v>
      </c>
      <c r="R72" s="20"/>
      <c r="S72" s="130" t="s">
        <v>476</v>
      </c>
      <c r="T72" s="20" t="s">
        <v>490</v>
      </c>
      <c r="U72" s="130"/>
      <c r="V72" s="20"/>
      <c r="W72" s="130" t="s">
        <v>491</v>
      </c>
      <c r="X72" s="716"/>
    </row>
    <row r="73" spans="10:24" hidden="1">
      <c r="J73" s="25">
        <v>14</v>
      </c>
      <c r="K73" s="30">
        <v>620</v>
      </c>
      <c r="L73" s="30">
        <v>680</v>
      </c>
      <c r="M73" s="130" t="s">
        <v>89</v>
      </c>
      <c r="N73" s="20" t="s">
        <v>489</v>
      </c>
      <c r="O73" s="130" t="s">
        <v>492</v>
      </c>
      <c r="P73" s="20" t="s">
        <v>457</v>
      </c>
      <c r="Q73" s="130"/>
      <c r="R73" s="20"/>
      <c r="S73" s="130"/>
      <c r="T73" s="20"/>
      <c r="U73" s="130"/>
      <c r="V73" s="20"/>
      <c r="W73" s="130" t="s">
        <v>489</v>
      </c>
      <c r="X73" s="716" t="s">
        <v>461</v>
      </c>
    </row>
    <row r="74" spans="10:24" hidden="1">
      <c r="J74" s="25">
        <v>21</v>
      </c>
      <c r="K74" s="30">
        <v>1800</v>
      </c>
      <c r="L74" s="30">
        <v>1800</v>
      </c>
      <c r="M74" s="130"/>
      <c r="N74" s="20" t="s">
        <v>493</v>
      </c>
      <c r="O74" s="130"/>
      <c r="P74" s="20" t="s">
        <v>494</v>
      </c>
      <c r="Q74" s="130"/>
      <c r="R74" s="20"/>
      <c r="S74" s="130"/>
      <c r="T74" s="20"/>
      <c r="U74" s="130"/>
      <c r="V74" s="20"/>
      <c r="W74" s="130" t="s">
        <v>493</v>
      </c>
      <c r="X74" s="716" t="s">
        <v>495</v>
      </c>
    </row>
    <row r="75" spans="10:24" hidden="1"/>
    <row r="76" spans="10:24" hidden="1"/>
    <row r="77" spans="10:24" hidden="1"/>
    <row r="78" spans="10:24" hidden="1"/>
    <row r="79" spans="10:24" hidden="1"/>
    <row r="80" spans="10:24" hidden="1">
      <c r="J80" s="11">
        <v>6</v>
      </c>
      <c r="K80" s="418">
        <v>300</v>
      </c>
      <c r="L80" s="418">
        <v>300</v>
      </c>
      <c r="M80" s="416"/>
      <c r="N80" s="417"/>
      <c r="O80" s="416" t="s">
        <v>1441</v>
      </c>
      <c r="P80" s="417"/>
      <c r="Q80" s="416"/>
      <c r="R80" s="417" t="s">
        <v>1439</v>
      </c>
      <c r="S80" s="416"/>
      <c r="T80" s="417"/>
      <c r="U80" s="416"/>
      <c r="V80" s="417" t="s">
        <v>1436</v>
      </c>
      <c r="W80" s="416"/>
      <c r="X80" s="719" t="s">
        <v>1438</v>
      </c>
    </row>
    <row r="81" spans="10:24" hidden="1">
      <c r="J81" s="342">
        <v>6</v>
      </c>
      <c r="K81" s="336">
        <v>300</v>
      </c>
      <c r="L81" s="336">
        <v>300</v>
      </c>
      <c r="M81" s="415"/>
      <c r="N81" s="256"/>
      <c r="O81" s="415"/>
      <c r="P81" s="256"/>
      <c r="Q81" s="415"/>
      <c r="R81" s="256" t="s">
        <v>1440</v>
      </c>
      <c r="S81" s="415"/>
      <c r="T81" s="256"/>
      <c r="U81" s="415"/>
      <c r="V81" s="256"/>
      <c r="W81" s="415"/>
      <c r="X81" s="720" t="s">
        <v>1431</v>
      </c>
    </row>
    <row r="82" spans="10:24" hidden="1">
      <c r="J82" s="342">
        <v>5</v>
      </c>
      <c r="K82" s="335">
        <v>260</v>
      </c>
      <c r="L82" s="335">
        <v>260</v>
      </c>
      <c r="M82" s="416"/>
      <c r="N82" s="417" t="s">
        <v>1428</v>
      </c>
      <c r="O82" s="416"/>
      <c r="P82" s="417"/>
      <c r="Q82" s="416" t="s">
        <v>1429</v>
      </c>
      <c r="R82" s="417"/>
      <c r="S82" s="416"/>
      <c r="T82" s="417"/>
      <c r="U82" s="416" t="s">
        <v>1431</v>
      </c>
      <c r="V82" s="419"/>
      <c r="W82" s="416" t="s">
        <v>1428</v>
      </c>
      <c r="X82" s="719"/>
    </row>
    <row r="83" spans="10:24" hidden="1">
      <c r="J83" s="11">
        <v>7</v>
      </c>
      <c r="K83" s="19">
        <v>300</v>
      </c>
      <c r="L83" s="19">
        <v>300</v>
      </c>
      <c r="M83" s="390" t="s">
        <v>1426</v>
      </c>
      <c r="N83" s="422"/>
      <c r="O83" s="415"/>
      <c r="P83" s="256" t="s">
        <v>1432</v>
      </c>
      <c r="Q83" s="415"/>
      <c r="R83" s="256"/>
      <c r="S83" s="390" t="s">
        <v>1427</v>
      </c>
      <c r="T83" s="256"/>
      <c r="U83" s="415" t="s">
        <v>1430</v>
      </c>
      <c r="V83" s="256"/>
      <c r="W83" s="415"/>
      <c r="X83" s="720"/>
    </row>
    <row r="84" spans="10:24" hidden="1">
      <c r="J84" s="11">
        <v>6</v>
      </c>
      <c r="K84" s="423">
        <v>300</v>
      </c>
      <c r="L84" s="423">
        <v>300</v>
      </c>
      <c r="M84" s="751" t="s">
        <v>1433</v>
      </c>
      <c r="N84" s="752"/>
      <c r="O84" s="752"/>
      <c r="P84" s="752"/>
      <c r="Q84" s="752"/>
      <c r="R84" s="752"/>
      <c r="S84" s="752"/>
      <c r="T84" s="752"/>
      <c r="U84" s="752"/>
      <c r="V84" s="752"/>
      <c r="W84" s="752"/>
      <c r="X84" s="753"/>
    </row>
    <row r="85" spans="10:24" hidden="1"/>
    <row r="86" spans="10:24" hidden="1"/>
    <row r="87" spans="10:24" hidden="1"/>
    <row r="88" spans="10:24" hidden="1"/>
    <row r="89" spans="10:24" hidden="1"/>
    <row r="90" spans="10:24" hidden="1">
      <c r="J90" s="413">
        <v>7</v>
      </c>
      <c r="K90" s="46">
        <v>320</v>
      </c>
      <c r="L90" s="46">
        <v>350</v>
      </c>
      <c r="M90" s="144" t="s">
        <v>1209</v>
      </c>
      <c r="N90" s="55"/>
      <c r="O90" s="131"/>
      <c r="P90" s="55"/>
      <c r="Q90" s="131"/>
      <c r="R90" s="51"/>
      <c r="S90" s="144" t="s">
        <v>911</v>
      </c>
      <c r="T90" s="55" t="s">
        <v>91</v>
      </c>
      <c r="U90" s="144" t="s">
        <v>91</v>
      </c>
      <c r="V90" s="368" t="s">
        <v>910</v>
      </c>
      <c r="W90" s="131"/>
      <c r="X90" s="143"/>
    </row>
    <row r="91" spans="10:24" ht="27" hidden="1">
      <c r="J91" s="341">
        <v>7</v>
      </c>
      <c r="K91" s="345">
        <v>320</v>
      </c>
      <c r="L91" s="345">
        <v>350</v>
      </c>
      <c r="M91" s="144" t="s">
        <v>889</v>
      </c>
      <c r="N91" s="51" t="s">
        <v>1461</v>
      </c>
      <c r="O91" s="131" t="s">
        <v>1460</v>
      </c>
      <c r="P91" s="64" t="s">
        <v>891</v>
      </c>
      <c r="Q91" s="131" t="s">
        <v>890</v>
      </c>
      <c r="R91" s="51" t="s">
        <v>1437</v>
      </c>
      <c r="S91" s="144" t="s">
        <v>891</v>
      </c>
      <c r="T91" s="55" t="s">
        <v>1457</v>
      </c>
      <c r="U91" s="131" t="s">
        <v>1456</v>
      </c>
      <c r="V91" s="64" t="s">
        <v>1436</v>
      </c>
      <c r="W91" s="131" t="s">
        <v>1455</v>
      </c>
      <c r="X91" s="143" t="s">
        <v>717</v>
      </c>
    </row>
    <row r="92" spans="10:24" hidden="1">
      <c r="J92" s="50">
        <v>7</v>
      </c>
      <c r="K92" s="345">
        <v>320</v>
      </c>
      <c r="L92" s="345">
        <v>350</v>
      </c>
      <c r="M92" s="144"/>
      <c r="N92" s="51" t="s">
        <v>1253</v>
      </c>
      <c r="O92" s="131"/>
      <c r="P92" s="64" t="s">
        <v>397</v>
      </c>
      <c r="Q92" s="131"/>
      <c r="R92" s="51" t="s">
        <v>404</v>
      </c>
      <c r="S92" s="144"/>
      <c r="T92" s="55" t="s">
        <v>398</v>
      </c>
      <c r="U92" s="144"/>
      <c r="V92" s="64"/>
      <c r="W92" s="131" t="s">
        <v>720</v>
      </c>
      <c r="X92" s="718"/>
    </row>
    <row r="93" spans="10:24" hidden="1">
      <c r="J93" s="118">
        <v>14</v>
      </c>
      <c r="K93" s="46">
        <v>570</v>
      </c>
      <c r="L93" s="46">
        <v>620</v>
      </c>
      <c r="M93" s="144"/>
      <c r="N93" s="55"/>
      <c r="O93" s="365" t="s">
        <v>455</v>
      </c>
      <c r="P93" s="55"/>
      <c r="Q93" s="131" t="s">
        <v>362</v>
      </c>
      <c r="R93" s="51"/>
      <c r="S93" s="365" t="s">
        <v>683</v>
      </c>
      <c r="T93" s="366"/>
      <c r="U93" s="365" t="s">
        <v>684</v>
      </c>
      <c r="V93" s="368"/>
      <c r="W93" s="367"/>
      <c r="X93" s="706" t="s">
        <v>464</v>
      </c>
    </row>
    <row r="94" spans="10:24" hidden="1">
      <c r="J94" s="413">
        <v>6</v>
      </c>
      <c r="K94" s="46">
        <v>270</v>
      </c>
      <c r="L94" s="46">
        <v>290</v>
      </c>
      <c r="M94" s="144"/>
      <c r="N94" s="55"/>
      <c r="O94" s="131"/>
      <c r="P94" s="64" t="s">
        <v>402</v>
      </c>
      <c r="Q94" s="131"/>
      <c r="R94" s="51"/>
      <c r="S94" s="144" t="s">
        <v>399</v>
      </c>
      <c r="T94" s="55"/>
      <c r="U94" s="144"/>
      <c r="V94" s="64" t="s">
        <v>723</v>
      </c>
      <c r="W94" s="131"/>
      <c r="X94" s="143" t="s">
        <v>91</v>
      </c>
    </row>
    <row r="95" spans="10:24" hidden="1">
      <c r="J95" s="434">
        <v>14</v>
      </c>
      <c r="K95" s="69">
        <v>570</v>
      </c>
      <c r="L95" s="69">
        <v>620</v>
      </c>
      <c r="M95" s="144"/>
      <c r="N95" s="55"/>
      <c r="O95" s="144"/>
      <c r="P95" s="64"/>
      <c r="Q95" s="367" t="s">
        <v>836</v>
      </c>
      <c r="R95" s="51"/>
      <c r="S95" s="144"/>
      <c r="T95" s="366" t="s">
        <v>770</v>
      </c>
      <c r="U95" s="144"/>
      <c r="V95" s="64"/>
      <c r="W95" s="131"/>
      <c r="X95" s="706" t="s">
        <v>769</v>
      </c>
    </row>
    <row r="96" spans="10:24" hidden="1">
      <c r="J96" s="413">
        <v>7</v>
      </c>
      <c r="K96" s="46">
        <v>320</v>
      </c>
      <c r="L96" s="46">
        <v>350</v>
      </c>
      <c r="M96" s="144"/>
      <c r="N96" s="55"/>
      <c r="O96" s="131"/>
      <c r="P96" s="64" t="s">
        <v>1453</v>
      </c>
      <c r="Q96" s="131"/>
      <c r="R96" s="51"/>
      <c r="S96" s="144"/>
      <c r="T96" s="55"/>
      <c r="U96" s="144"/>
      <c r="V96" s="64"/>
      <c r="W96" s="131" t="s">
        <v>407</v>
      </c>
      <c r="X96" s="143"/>
    </row>
    <row r="97" spans="10:24" hidden="1">
      <c r="J97" s="430">
        <v>6</v>
      </c>
      <c r="K97" s="46">
        <v>300</v>
      </c>
      <c r="L97" s="46">
        <v>330</v>
      </c>
      <c r="M97" s="144"/>
      <c r="N97" s="55"/>
      <c r="O97" s="131"/>
      <c r="P97" s="64"/>
      <c r="Q97" s="131" t="s">
        <v>392</v>
      </c>
      <c r="R97" s="51"/>
      <c r="S97" s="144"/>
      <c r="T97" s="55"/>
      <c r="U97" s="144"/>
      <c r="V97" s="64"/>
      <c r="W97" s="131" t="s">
        <v>720</v>
      </c>
      <c r="X97" s="143"/>
    </row>
    <row r="98" spans="10:24" hidden="1">
      <c r="J98" s="430">
        <v>6</v>
      </c>
      <c r="K98" s="46">
        <v>300</v>
      </c>
      <c r="L98" s="46">
        <v>330</v>
      </c>
      <c r="M98" s="144"/>
      <c r="N98" s="55"/>
      <c r="O98" s="131" t="s">
        <v>716</v>
      </c>
      <c r="P98" s="64"/>
      <c r="Q98" s="131"/>
      <c r="R98" s="51"/>
      <c r="S98" s="144"/>
      <c r="T98" s="55"/>
      <c r="U98" s="144" t="s">
        <v>1219</v>
      </c>
      <c r="V98" s="64"/>
      <c r="W98" s="131"/>
      <c r="X98" s="143"/>
    </row>
    <row r="99" spans="10:24" hidden="1">
      <c r="J99" s="413">
        <v>7</v>
      </c>
      <c r="K99" s="340">
        <v>320</v>
      </c>
      <c r="L99" s="340">
        <v>350</v>
      </c>
      <c r="M99" s="144"/>
      <c r="N99" s="55" t="s">
        <v>716</v>
      </c>
      <c r="O99" s="131"/>
      <c r="P99" s="64"/>
      <c r="Q99" s="131" t="s">
        <v>392</v>
      </c>
      <c r="R99" s="51"/>
      <c r="S99" s="144"/>
      <c r="T99" s="55"/>
      <c r="U99" s="144" t="s">
        <v>889</v>
      </c>
      <c r="V99" s="64"/>
      <c r="W99" s="131"/>
      <c r="X99" s="143" t="s">
        <v>91</v>
      </c>
    </row>
    <row r="100" spans="10:24" hidden="1">
      <c r="J100" s="50">
        <v>7</v>
      </c>
      <c r="K100" s="46">
        <v>320</v>
      </c>
      <c r="L100" s="46">
        <v>350</v>
      </c>
      <c r="M100" s="144"/>
      <c r="N100" s="55" t="s">
        <v>720</v>
      </c>
      <c r="O100" s="131"/>
      <c r="P100" s="64"/>
      <c r="Q100" s="131"/>
      <c r="R100" s="51"/>
      <c r="S100" s="144" t="s">
        <v>1465</v>
      </c>
      <c r="T100" s="55"/>
      <c r="U100" s="144"/>
      <c r="V100" s="64"/>
      <c r="W100" s="367" t="s">
        <v>1253</v>
      </c>
      <c r="X100" s="143"/>
    </row>
    <row r="101" spans="10:24" hidden="1">
      <c r="J101" s="50">
        <v>7</v>
      </c>
      <c r="K101" s="46">
        <v>320</v>
      </c>
      <c r="L101" s="340">
        <v>350</v>
      </c>
      <c r="M101" s="144"/>
      <c r="N101" s="55"/>
      <c r="O101" s="131" t="s">
        <v>1253</v>
      </c>
      <c r="P101" s="64"/>
      <c r="Q101" s="367" t="s">
        <v>891</v>
      </c>
      <c r="R101" s="51"/>
      <c r="S101" s="144"/>
      <c r="T101" s="55" t="s">
        <v>406</v>
      </c>
      <c r="U101" s="144"/>
      <c r="V101" s="64"/>
      <c r="W101" s="131" t="s">
        <v>1253</v>
      </c>
      <c r="X101" s="143"/>
    </row>
    <row r="102" spans="10:24" hidden="1">
      <c r="J102" s="50">
        <v>7</v>
      </c>
      <c r="K102" s="46">
        <v>320</v>
      </c>
      <c r="L102" s="46">
        <v>350</v>
      </c>
      <c r="M102" s="144"/>
      <c r="N102" s="55"/>
      <c r="O102" s="131" t="s">
        <v>720</v>
      </c>
      <c r="P102" s="64"/>
      <c r="Q102" s="131"/>
      <c r="R102" s="51"/>
      <c r="S102" s="144"/>
      <c r="T102" s="55"/>
      <c r="U102" s="144" t="s">
        <v>1209</v>
      </c>
      <c r="V102" s="64"/>
      <c r="W102" s="131"/>
      <c r="X102" s="143"/>
    </row>
    <row r="103" spans="10:24" hidden="1">
      <c r="J103" s="118">
        <v>7</v>
      </c>
      <c r="K103" s="46">
        <v>320</v>
      </c>
      <c r="L103" s="46">
        <v>350</v>
      </c>
      <c r="M103" s="144"/>
      <c r="N103" s="55"/>
      <c r="O103" s="131"/>
      <c r="P103" s="64"/>
      <c r="Q103" s="131" t="s">
        <v>362</v>
      </c>
      <c r="R103" s="369" t="s">
        <v>580</v>
      </c>
      <c r="S103" s="144"/>
      <c r="T103" s="55"/>
      <c r="U103" s="144"/>
      <c r="V103" s="64"/>
      <c r="W103" s="131"/>
      <c r="X103" s="706" t="s">
        <v>714</v>
      </c>
    </row>
    <row r="104" spans="10:24" hidden="1"/>
    <row r="105" spans="10:24" hidden="1"/>
    <row r="106" spans="10:24" hidden="1"/>
    <row r="107" spans="10:24" hidden="1"/>
    <row r="108" spans="10:24" hidden="1"/>
    <row r="109" spans="10:24" hidden="1"/>
  </sheetData>
  <mergeCells count="20">
    <mergeCell ref="A5:A7"/>
    <mergeCell ref="A16:A21"/>
    <mergeCell ref="A8:A15"/>
    <mergeCell ref="M15:X15"/>
    <mergeCell ref="M58:X58"/>
    <mergeCell ref="M84:X84"/>
    <mergeCell ref="M2:X2"/>
    <mergeCell ref="G2:G3"/>
    <mergeCell ref="A2:A3"/>
    <mergeCell ref="B2:B3"/>
    <mergeCell ref="E2:E3"/>
    <mergeCell ref="H2:H3"/>
    <mergeCell ref="I2:J2"/>
    <mergeCell ref="K2:L2"/>
    <mergeCell ref="F2:F3"/>
    <mergeCell ref="C2:C3"/>
    <mergeCell ref="D2:D3"/>
    <mergeCell ref="A29:A48"/>
    <mergeCell ref="A23:A28"/>
    <mergeCell ref="M48:X48"/>
  </mergeCells>
  <phoneticPr fontId="17" type="noConversion"/>
  <pageMargins left="0.36" right="0.28000000000000003" top="0.38" bottom="0.33" header="0.314861" footer="0.314861"/>
  <pageSetup paperSize="8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A39"/>
  <sheetViews>
    <sheetView showGridLines="0" zoomScale="70" zoomScaleNormal="70" workbookViewId="0">
      <pane ySplit="3" topLeftCell="A22" activePane="bottomLeft" state="frozen"/>
      <selection activeCell="F18" sqref="F18"/>
      <selection pane="bottomLeft" activeCell="M2" sqref="M2:X2"/>
    </sheetView>
  </sheetViews>
  <sheetFormatPr defaultColWidth="8.75" defaultRowHeight="16.5"/>
  <cols>
    <col min="1" max="1" width="12.625" customWidth="1"/>
    <col min="2" max="2" width="4.625" customWidth="1"/>
    <col min="3" max="5" width="3.625" customWidth="1"/>
    <col min="6" max="6" width="3.7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3" width="10.125" customWidth="1"/>
    <col min="24" max="24" width="10.125" style="146" customWidth="1"/>
    <col min="25" max="25" width="13.75" style="723" customWidth="1"/>
    <col min="26" max="27" width="8.75" style="146"/>
  </cols>
  <sheetData>
    <row r="1" spans="1:27" ht="135" customHeight="1"/>
    <row r="2" spans="1:27" ht="38.25" customHeight="1">
      <c r="A2" s="775" t="s">
        <v>4</v>
      </c>
      <c r="B2" s="775" t="s">
        <v>6</v>
      </c>
      <c r="C2" s="756" t="s">
        <v>359</v>
      </c>
      <c r="D2" s="756" t="s">
        <v>361</v>
      </c>
      <c r="E2" s="756" t="s">
        <v>360</v>
      </c>
      <c r="F2" s="756" t="s">
        <v>358</v>
      </c>
      <c r="G2" s="775" t="s">
        <v>5</v>
      </c>
      <c r="H2" s="756" t="s">
        <v>48</v>
      </c>
      <c r="I2" s="755" t="s">
        <v>12</v>
      </c>
      <c r="J2" s="755"/>
      <c r="K2" s="756" t="s">
        <v>22</v>
      </c>
      <c r="L2" s="755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639"/>
    </row>
    <row r="3" spans="1:27" ht="38.25" customHeight="1">
      <c r="A3" s="776"/>
      <c r="B3" s="776"/>
      <c r="C3" s="755"/>
      <c r="D3" s="755"/>
      <c r="E3" s="755"/>
      <c r="F3" s="755"/>
      <c r="G3" s="776"/>
      <c r="H3" s="755"/>
      <c r="I3" s="145" t="s">
        <v>18</v>
      </c>
      <c r="J3" s="145" t="s">
        <v>3</v>
      </c>
      <c r="K3" s="145" t="s">
        <v>15</v>
      </c>
      <c r="L3" s="145" t="s">
        <v>10</v>
      </c>
      <c r="M3" s="703" t="s">
        <v>23</v>
      </c>
      <c r="N3" s="703" t="s">
        <v>24</v>
      </c>
      <c r="O3" s="703" t="s">
        <v>25</v>
      </c>
      <c r="P3" s="703" t="s">
        <v>26</v>
      </c>
      <c r="Q3" s="703" t="s">
        <v>27</v>
      </c>
      <c r="R3" s="703" t="s">
        <v>28</v>
      </c>
      <c r="S3" s="703" t="s">
        <v>29</v>
      </c>
      <c r="T3" s="703" t="s">
        <v>30</v>
      </c>
      <c r="U3" s="703" t="s">
        <v>31</v>
      </c>
      <c r="V3" s="703" t="s">
        <v>32</v>
      </c>
      <c r="W3" s="703" t="s">
        <v>33</v>
      </c>
      <c r="X3" s="736" t="s">
        <v>34</v>
      </c>
      <c r="Y3" s="639"/>
    </row>
    <row r="4" spans="1:27" ht="30" customHeight="1">
      <c r="A4" s="89" t="s">
        <v>1270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725" t="s">
        <v>19</v>
      </c>
      <c r="Y4" s="724" t="s">
        <v>2632</v>
      </c>
    </row>
    <row r="5" spans="1:27" s="585" customFormat="1">
      <c r="A5" s="772" t="s">
        <v>1271</v>
      </c>
      <c r="B5" s="427">
        <v>1</v>
      </c>
      <c r="C5" s="411" t="s">
        <v>20</v>
      </c>
      <c r="D5" s="607" t="s">
        <v>21</v>
      </c>
      <c r="E5" s="409"/>
      <c r="F5" s="409"/>
      <c r="G5" s="359" t="s">
        <v>1417</v>
      </c>
      <c r="H5" s="93" t="str">
        <f>IFERROR(HYPERLINK("https://www.ksaedu.or.kr/front/btoc/crs/off/crssesDetail.html?crscd="&amp;Y5,"바로가기"),"")</f>
        <v>바로가기</v>
      </c>
      <c r="I5" s="414">
        <v>4</v>
      </c>
      <c r="J5" s="341">
        <v>22</v>
      </c>
      <c r="K5" s="373">
        <v>2500</v>
      </c>
      <c r="L5" s="373">
        <v>2800</v>
      </c>
      <c r="M5" s="135"/>
      <c r="N5" s="346"/>
      <c r="O5" s="135"/>
      <c r="P5" s="346"/>
      <c r="Q5" s="135"/>
      <c r="R5" s="346"/>
      <c r="S5" s="656" t="s">
        <v>423</v>
      </c>
      <c r="T5" s="346"/>
      <c r="U5" s="135"/>
      <c r="V5" s="346"/>
      <c r="W5" s="135"/>
      <c r="X5" s="346"/>
      <c r="Y5" s="723" t="str">
        <f>IF(G5="","",VLOOKUP(G5,과정코드!$A$2:$B$494,2,0))</f>
        <v>COL0104790</v>
      </c>
      <c r="Z5" s="146"/>
      <c r="AA5" s="726"/>
    </row>
    <row r="6" spans="1:27" s="585" customFormat="1">
      <c r="A6" s="772"/>
      <c r="B6" s="427">
        <v>2</v>
      </c>
      <c r="C6" s="411" t="s">
        <v>20</v>
      </c>
      <c r="D6" s="607" t="s">
        <v>21</v>
      </c>
      <c r="E6" s="409"/>
      <c r="F6" s="409"/>
      <c r="G6" s="359" t="s">
        <v>424</v>
      </c>
      <c r="H6" s="93" t="str">
        <f t="shared" ref="H6:H39" si="0">IFERROR(HYPERLINK("https://www.ksaedu.or.kr/front/btoc/crs/off/crssesDetail.html?crscd="&amp;Y6,"바로가기"),"")</f>
        <v>바로가기</v>
      </c>
      <c r="I6" s="414" t="s">
        <v>425</v>
      </c>
      <c r="J6" s="341">
        <v>20</v>
      </c>
      <c r="K6" s="373">
        <v>3300</v>
      </c>
      <c r="L6" s="373">
        <v>3300</v>
      </c>
      <c r="M6" s="132"/>
      <c r="N6" s="349"/>
      <c r="O6" s="132"/>
      <c r="P6" s="773" t="s">
        <v>426</v>
      </c>
      <c r="Q6" s="773"/>
      <c r="R6" s="773"/>
      <c r="S6" s="132"/>
      <c r="T6" s="349"/>
      <c r="U6" s="132"/>
      <c r="V6" s="349"/>
      <c r="W6" s="132"/>
      <c r="X6" s="349"/>
      <c r="Y6" s="723" t="str">
        <f>IF(G6="","",VLOOKUP(G6,과정코드!$A$2:$B$494,2,0))</f>
        <v>COL0104791</v>
      </c>
      <c r="Z6" s="146"/>
      <c r="AA6" s="726"/>
    </row>
    <row r="7" spans="1:27" s="585" customFormat="1" ht="23.25" customHeight="1">
      <c r="A7" s="772"/>
      <c r="B7" s="427">
        <v>3</v>
      </c>
      <c r="C7" s="411" t="s">
        <v>20</v>
      </c>
      <c r="D7" s="607" t="s">
        <v>21</v>
      </c>
      <c r="E7" s="409"/>
      <c r="F7" s="409"/>
      <c r="G7" s="359" t="s">
        <v>427</v>
      </c>
      <c r="H7" s="93" t="str">
        <f t="shared" si="0"/>
        <v>바로가기</v>
      </c>
      <c r="I7" s="414" t="s">
        <v>425</v>
      </c>
      <c r="J7" s="341">
        <v>20</v>
      </c>
      <c r="K7" s="373">
        <v>3300</v>
      </c>
      <c r="L7" s="373">
        <v>3300</v>
      </c>
      <c r="M7" s="135"/>
      <c r="N7" s="346"/>
      <c r="O7" s="135"/>
      <c r="P7" s="346"/>
      <c r="Q7" s="135"/>
      <c r="R7" s="346"/>
      <c r="S7" s="135"/>
      <c r="T7" s="346"/>
      <c r="U7" s="774" t="s">
        <v>428</v>
      </c>
      <c r="V7" s="774"/>
      <c r="W7" s="774"/>
      <c r="X7" s="346"/>
      <c r="Y7" s="723" t="str">
        <f>IF(G7="","",VLOOKUP(G7,과정코드!$A$2:$B$494,2,0))</f>
        <v>COL0104792</v>
      </c>
      <c r="Z7" s="726"/>
      <c r="AA7" s="726"/>
    </row>
    <row r="8" spans="1:27" s="585" customFormat="1" ht="23.25" customHeight="1">
      <c r="A8" s="772"/>
      <c r="B8" s="427">
        <v>4</v>
      </c>
      <c r="C8" s="411" t="s">
        <v>20</v>
      </c>
      <c r="D8" s="607" t="s">
        <v>21</v>
      </c>
      <c r="E8" s="409"/>
      <c r="F8" s="409"/>
      <c r="G8" s="359" t="s">
        <v>1421</v>
      </c>
      <c r="H8" s="93" t="str">
        <f t="shared" si="0"/>
        <v>바로가기</v>
      </c>
      <c r="I8" s="414" t="s">
        <v>1422</v>
      </c>
      <c r="J8" s="341">
        <v>28</v>
      </c>
      <c r="K8" s="373">
        <v>3000</v>
      </c>
      <c r="L8" s="373">
        <v>3000</v>
      </c>
      <c r="M8" s="135"/>
      <c r="N8" s="346"/>
      <c r="O8" s="135"/>
      <c r="P8" s="346"/>
      <c r="Q8" s="135"/>
      <c r="R8" s="346"/>
      <c r="S8" s="135"/>
      <c r="T8" s="346"/>
      <c r="U8" s="135"/>
      <c r="V8" s="774" t="s">
        <v>429</v>
      </c>
      <c r="W8" s="774"/>
      <c r="X8" s="774"/>
      <c r="Y8" s="723" t="str">
        <f>IF(G8="","",VLOOKUP(G8,과정코드!$A$2:$B$494,2,0))</f>
        <v>COL0104788</v>
      </c>
      <c r="Z8" s="726"/>
      <c r="AA8" s="726"/>
    </row>
    <row r="9" spans="1:27" s="585" customFormat="1" ht="23.25" customHeight="1">
      <c r="A9" s="772"/>
      <c r="B9" s="427">
        <v>5</v>
      </c>
      <c r="C9" s="411" t="s">
        <v>20</v>
      </c>
      <c r="D9" s="607" t="s">
        <v>21</v>
      </c>
      <c r="E9" s="409"/>
      <c r="F9" s="409"/>
      <c r="G9" s="359" t="s">
        <v>1645</v>
      </c>
      <c r="H9" s="93" t="str">
        <f t="shared" si="0"/>
        <v/>
      </c>
      <c r="I9" s="414" t="s">
        <v>127</v>
      </c>
      <c r="J9" s="341">
        <v>18</v>
      </c>
      <c r="K9" s="373" t="s">
        <v>442</v>
      </c>
      <c r="L9" s="373" t="s">
        <v>442</v>
      </c>
      <c r="M9" s="135"/>
      <c r="N9" s="346"/>
      <c r="O9" s="135" t="s">
        <v>1423</v>
      </c>
      <c r="P9" s="346"/>
      <c r="Q9" s="135"/>
      <c r="R9" s="346"/>
      <c r="S9" s="135"/>
      <c r="T9" s="346"/>
      <c r="U9" s="135"/>
      <c r="V9" s="346" t="s">
        <v>1424</v>
      </c>
      <c r="W9" s="132"/>
      <c r="X9" s="346"/>
      <c r="Y9" s="723" t="e">
        <f>IF(G9="","",VLOOKUP(G9,과정코드!$A$2:$B$494,2,0))</f>
        <v>#N/A</v>
      </c>
      <c r="Z9" s="726"/>
      <c r="AA9" s="726"/>
    </row>
    <row r="10" spans="1:27" s="585" customFormat="1" ht="32.25" customHeight="1">
      <c r="A10" s="772"/>
      <c r="B10" s="427">
        <v>6</v>
      </c>
      <c r="C10" s="411" t="s">
        <v>20</v>
      </c>
      <c r="D10" s="607" t="s">
        <v>21</v>
      </c>
      <c r="E10" s="409"/>
      <c r="F10" s="409"/>
      <c r="G10" s="359" t="s">
        <v>1646</v>
      </c>
      <c r="H10" s="93" t="str">
        <f t="shared" si="0"/>
        <v>바로가기</v>
      </c>
      <c r="I10" s="414">
        <v>1</v>
      </c>
      <c r="J10" s="341">
        <v>6</v>
      </c>
      <c r="K10" s="373">
        <v>350</v>
      </c>
      <c r="L10" s="373">
        <v>380</v>
      </c>
      <c r="M10" s="132"/>
      <c r="N10" s="349"/>
      <c r="O10" s="132" t="s">
        <v>1425</v>
      </c>
      <c r="P10" s="349" t="s">
        <v>430</v>
      </c>
      <c r="Q10" s="132"/>
      <c r="R10" s="349"/>
      <c r="S10" s="132"/>
      <c r="T10" s="349"/>
      <c r="U10" s="132" t="s">
        <v>431</v>
      </c>
      <c r="V10" s="349" t="s">
        <v>432</v>
      </c>
      <c r="W10" s="132"/>
      <c r="X10" s="346" t="s">
        <v>433</v>
      </c>
      <c r="Y10" s="723" t="str">
        <f>IF(G10="","",VLOOKUP(G10,과정코드!$A$2:$B$494,2,0))</f>
        <v>COL0104789</v>
      </c>
      <c r="Z10" s="726"/>
      <c r="AA10" s="726"/>
    </row>
    <row r="11" spans="1:27" s="585" customFormat="1" ht="54">
      <c r="A11" s="772"/>
      <c r="B11" s="427">
        <v>7</v>
      </c>
      <c r="C11" s="411" t="s">
        <v>20</v>
      </c>
      <c r="D11" s="607" t="s">
        <v>21</v>
      </c>
      <c r="E11" s="409"/>
      <c r="F11" s="409"/>
      <c r="G11" s="588" t="s">
        <v>1647</v>
      </c>
      <c r="H11" s="93" t="str">
        <f t="shared" si="0"/>
        <v>바로가기</v>
      </c>
      <c r="I11" s="414" t="s">
        <v>317</v>
      </c>
      <c r="J11" s="341">
        <v>2</v>
      </c>
      <c r="K11" s="653" t="s">
        <v>437</v>
      </c>
      <c r="L11" s="653" t="s">
        <v>438</v>
      </c>
      <c r="M11" s="655">
        <v>14</v>
      </c>
      <c r="N11" s="654">
        <v>11</v>
      </c>
      <c r="O11" s="655">
        <v>11</v>
      </c>
      <c r="P11" s="654">
        <v>8</v>
      </c>
      <c r="Q11" s="655">
        <v>13</v>
      </c>
      <c r="R11" s="654">
        <v>10</v>
      </c>
      <c r="S11" s="656">
        <v>8</v>
      </c>
      <c r="T11" s="654" t="s">
        <v>434</v>
      </c>
      <c r="U11" s="655" t="s">
        <v>435</v>
      </c>
      <c r="V11" s="654" t="s">
        <v>436</v>
      </c>
      <c r="W11" s="655">
        <v>11</v>
      </c>
      <c r="X11" s="654" t="s">
        <v>435</v>
      </c>
      <c r="Y11" s="723" t="s">
        <v>2114</v>
      </c>
      <c r="Z11" s="726"/>
      <c r="AA11" s="726"/>
    </row>
    <row r="12" spans="1:27" s="585" customFormat="1" ht="60" customHeight="1">
      <c r="A12" s="772"/>
      <c r="B12" s="427">
        <v>8</v>
      </c>
      <c r="C12" s="411" t="s">
        <v>20</v>
      </c>
      <c r="D12" s="607" t="s">
        <v>21</v>
      </c>
      <c r="E12" s="409"/>
      <c r="F12" s="409"/>
      <c r="G12" s="588" t="s">
        <v>1648</v>
      </c>
      <c r="H12" s="93" t="str">
        <f t="shared" si="0"/>
        <v>바로가기</v>
      </c>
      <c r="I12" s="414" t="s">
        <v>317</v>
      </c>
      <c r="J12" s="341">
        <v>2</v>
      </c>
      <c r="K12" s="653" t="s">
        <v>439</v>
      </c>
      <c r="L12" s="653" t="s">
        <v>440</v>
      </c>
      <c r="M12" s="656">
        <v>22</v>
      </c>
      <c r="N12" s="608">
        <v>26</v>
      </c>
      <c r="O12" s="656">
        <v>26</v>
      </c>
      <c r="P12" s="608">
        <v>23</v>
      </c>
      <c r="Q12" s="656">
        <v>21</v>
      </c>
      <c r="R12" s="608">
        <v>25</v>
      </c>
      <c r="S12" s="135" t="s">
        <v>434</v>
      </c>
      <c r="T12" s="608">
        <v>27</v>
      </c>
      <c r="U12" s="656">
        <v>18</v>
      </c>
      <c r="V12" s="608">
        <v>22</v>
      </c>
      <c r="W12" s="656">
        <v>26</v>
      </c>
      <c r="X12" s="608">
        <v>17</v>
      </c>
      <c r="Y12" s="723" t="str">
        <f>IF(G12="","",VLOOKUP(G12,과정코드!$A$2:$B$494,2,0))</f>
        <v>COL0104786</v>
      </c>
      <c r="Z12" s="726"/>
      <c r="AA12" s="726"/>
    </row>
    <row r="13" spans="1:27" ht="30" customHeight="1">
      <c r="A13" s="474" t="s">
        <v>1668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1"/>
      <c r="M13" s="3" t="s">
        <v>16</v>
      </c>
      <c r="N13" s="3" t="s">
        <v>7</v>
      </c>
      <c r="O13" s="3" t="s">
        <v>9</v>
      </c>
      <c r="P13" s="3" t="s">
        <v>1</v>
      </c>
      <c r="Q13" s="3" t="s">
        <v>14</v>
      </c>
      <c r="R13" s="3" t="s">
        <v>0</v>
      </c>
      <c r="S13" s="3" t="s">
        <v>17</v>
      </c>
      <c r="T13" s="3" t="s">
        <v>13</v>
      </c>
      <c r="U13" s="3" t="s">
        <v>2</v>
      </c>
      <c r="V13" s="3" t="s">
        <v>11</v>
      </c>
      <c r="W13" s="3" t="s">
        <v>8</v>
      </c>
      <c r="X13" s="725" t="s">
        <v>19</v>
      </c>
      <c r="Y13" s="724" t="s">
        <v>2632</v>
      </c>
    </row>
    <row r="14" spans="1:27">
      <c r="A14" s="769" t="s">
        <v>41</v>
      </c>
      <c r="B14" s="129">
        <v>1</v>
      </c>
      <c r="C14" s="161" t="s">
        <v>20</v>
      </c>
      <c r="D14" s="41" t="s">
        <v>21</v>
      </c>
      <c r="E14" s="18"/>
      <c r="F14" s="18"/>
      <c r="G14" s="9" t="s">
        <v>1785</v>
      </c>
      <c r="H14" s="93" t="str">
        <f t="shared" si="0"/>
        <v>바로가기</v>
      </c>
      <c r="I14" s="24">
        <v>2</v>
      </c>
      <c r="J14" s="341">
        <v>14</v>
      </c>
      <c r="K14" s="17">
        <v>780</v>
      </c>
      <c r="L14" s="17">
        <v>780</v>
      </c>
      <c r="M14" s="132"/>
      <c r="N14" s="20"/>
      <c r="O14" s="132" t="s">
        <v>1598</v>
      </c>
      <c r="P14" s="21"/>
      <c r="Q14" s="132" t="s">
        <v>2649</v>
      </c>
      <c r="R14" s="21"/>
      <c r="S14" s="132"/>
      <c r="T14" s="21"/>
      <c r="U14" s="132" t="s">
        <v>1581</v>
      </c>
      <c r="V14" s="21"/>
      <c r="W14" s="132" t="s">
        <v>455</v>
      </c>
      <c r="X14" s="21"/>
      <c r="Y14" s="723" t="str">
        <f>IF(G14="","",VLOOKUP(G14,과정코드!$A$2:$B$494,2,0))</f>
        <v>COL0104369</v>
      </c>
    </row>
    <row r="15" spans="1:27" ht="27">
      <c r="A15" s="770"/>
      <c r="B15" s="129">
        <v>2</v>
      </c>
      <c r="C15" s="161" t="s">
        <v>20</v>
      </c>
      <c r="D15" s="41" t="s">
        <v>21</v>
      </c>
      <c r="E15" s="18"/>
      <c r="F15" s="18"/>
      <c r="G15" s="9" t="s">
        <v>1786</v>
      </c>
      <c r="H15" s="93" t="str">
        <f t="shared" si="0"/>
        <v>바로가기</v>
      </c>
      <c r="I15" s="24">
        <v>2</v>
      </c>
      <c r="J15" s="341">
        <v>14</v>
      </c>
      <c r="K15" s="30">
        <v>510</v>
      </c>
      <c r="L15" s="30">
        <v>550</v>
      </c>
      <c r="M15" s="132"/>
      <c r="N15" s="99" t="s">
        <v>1494</v>
      </c>
      <c r="O15" s="132" t="s">
        <v>1631</v>
      </c>
      <c r="P15" s="99" t="s">
        <v>1632</v>
      </c>
      <c r="Q15" s="132" t="s">
        <v>210</v>
      </c>
      <c r="R15" s="99" t="s">
        <v>1491</v>
      </c>
      <c r="S15" s="132"/>
      <c r="T15" s="99" t="s">
        <v>1512</v>
      </c>
      <c r="U15" s="132" t="s">
        <v>1633</v>
      </c>
      <c r="V15" s="99" t="s">
        <v>1634</v>
      </c>
      <c r="W15" s="132" t="s">
        <v>1592</v>
      </c>
      <c r="X15" s="99" t="s">
        <v>1445</v>
      </c>
      <c r="Y15" s="723" t="str">
        <f>IF(G15="","",VLOOKUP(G15,과정코드!$A$2:$B$494,2,0))</f>
        <v>COL0104379</v>
      </c>
    </row>
    <row r="16" spans="1:27">
      <c r="A16" s="770"/>
      <c r="B16" s="129">
        <v>3</v>
      </c>
      <c r="C16" s="161" t="s">
        <v>20</v>
      </c>
      <c r="D16" s="41" t="s">
        <v>21</v>
      </c>
      <c r="E16" s="41"/>
      <c r="F16" s="18"/>
      <c r="G16" s="32" t="s">
        <v>1787</v>
      </c>
      <c r="H16" s="93" t="str">
        <f t="shared" si="0"/>
        <v>바로가기</v>
      </c>
      <c r="I16" s="24">
        <v>2</v>
      </c>
      <c r="J16" s="25">
        <v>14</v>
      </c>
      <c r="K16" s="30">
        <v>510</v>
      </c>
      <c r="L16" s="30">
        <v>550</v>
      </c>
      <c r="M16" s="132" t="s">
        <v>1729</v>
      </c>
      <c r="N16" s="99"/>
      <c r="O16" s="132"/>
      <c r="P16" s="99" t="s">
        <v>366</v>
      </c>
      <c r="Q16" s="132" t="s">
        <v>367</v>
      </c>
      <c r="R16" s="99"/>
      <c r="S16" s="132" t="s">
        <v>369</v>
      </c>
      <c r="T16" s="99"/>
      <c r="U16" s="132" t="s">
        <v>1725</v>
      </c>
      <c r="V16" s="99" t="s">
        <v>1767</v>
      </c>
      <c r="W16" s="132" t="s">
        <v>1755</v>
      </c>
      <c r="X16" s="99"/>
      <c r="Y16" s="723" t="str">
        <f>IF(G16="","",VLOOKUP(G16,과정코드!$A$2:$B$494,2,0))</f>
        <v>COL0104371</v>
      </c>
    </row>
    <row r="17" spans="1:25">
      <c r="A17" s="770"/>
      <c r="B17" s="129">
        <v>4</v>
      </c>
      <c r="C17" s="161" t="s">
        <v>20</v>
      </c>
      <c r="D17" s="41" t="s">
        <v>21</v>
      </c>
      <c r="E17" s="41"/>
      <c r="F17" s="18"/>
      <c r="G17" s="32" t="s">
        <v>1788</v>
      </c>
      <c r="H17" s="93" t="str">
        <f t="shared" si="0"/>
        <v>바로가기</v>
      </c>
      <c r="I17" s="24">
        <v>2</v>
      </c>
      <c r="J17" s="25">
        <v>14</v>
      </c>
      <c r="K17" s="30">
        <v>510</v>
      </c>
      <c r="L17" s="30">
        <v>550</v>
      </c>
      <c r="M17" s="132"/>
      <c r="N17" s="99" t="s">
        <v>1755</v>
      </c>
      <c r="O17" s="132"/>
      <c r="P17" s="99" t="s">
        <v>363</v>
      </c>
      <c r="Q17" s="132"/>
      <c r="R17" s="99" t="s">
        <v>367</v>
      </c>
      <c r="S17" s="132"/>
      <c r="T17" s="99" t="s">
        <v>138</v>
      </c>
      <c r="U17" s="132"/>
      <c r="V17" s="20" t="s">
        <v>1751</v>
      </c>
      <c r="W17" s="132"/>
      <c r="X17" s="99"/>
      <c r="Y17" s="723" t="str">
        <f>IF(G17="","",VLOOKUP(G17,과정코드!$A$2:$B$494,2,0))</f>
        <v>COL0104375</v>
      </c>
    </row>
    <row r="18" spans="1:25">
      <c r="A18" s="770"/>
      <c r="B18" s="129">
        <v>5</v>
      </c>
      <c r="C18" s="161" t="s">
        <v>20</v>
      </c>
      <c r="D18" s="41" t="s">
        <v>21</v>
      </c>
      <c r="E18" s="41"/>
      <c r="F18" s="170" t="s">
        <v>453</v>
      </c>
      <c r="G18" s="32" t="s">
        <v>1789</v>
      </c>
      <c r="H18" s="93" t="str">
        <f t="shared" si="0"/>
        <v>바로가기</v>
      </c>
      <c r="I18" s="24">
        <v>2</v>
      </c>
      <c r="J18" s="25">
        <v>14</v>
      </c>
      <c r="K18" s="30">
        <v>510</v>
      </c>
      <c r="L18" s="30">
        <v>550</v>
      </c>
      <c r="M18" s="132"/>
      <c r="N18" s="99"/>
      <c r="O18" s="132"/>
      <c r="P18" s="99" t="s">
        <v>369</v>
      </c>
      <c r="Q18" s="132"/>
      <c r="R18" s="99"/>
      <c r="S18" s="132"/>
      <c r="T18" s="99"/>
      <c r="U18" s="132"/>
      <c r="V18" s="20" t="s">
        <v>1729</v>
      </c>
      <c r="W18" s="132"/>
      <c r="X18" s="99"/>
      <c r="Y18" s="723" t="str">
        <f>IF(G18="","",VLOOKUP(G18,과정코드!$A$2:$B$494,2,0))</f>
        <v>COL0104378</v>
      </c>
    </row>
    <row r="19" spans="1:25" ht="27">
      <c r="A19" s="770"/>
      <c r="B19" s="129">
        <v>6</v>
      </c>
      <c r="C19" s="161" t="s">
        <v>20</v>
      </c>
      <c r="D19" s="41" t="s">
        <v>21</v>
      </c>
      <c r="E19" s="41"/>
      <c r="F19" s="18"/>
      <c r="G19" s="32" t="s">
        <v>1770</v>
      </c>
      <c r="H19" s="93" t="str">
        <f t="shared" si="0"/>
        <v>바로가기</v>
      </c>
      <c r="I19" s="24">
        <v>2</v>
      </c>
      <c r="J19" s="25">
        <v>14</v>
      </c>
      <c r="K19" s="30">
        <v>510</v>
      </c>
      <c r="L19" s="30">
        <v>550</v>
      </c>
      <c r="M19" s="132"/>
      <c r="N19" s="99"/>
      <c r="O19" s="132" t="s">
        <v>1484</v>
      </c>
      <c r="P19" s="99" t="s">
        <v>1621</v>
      </c>
      <c r="Q19" s="132" t="s">
        <v>1623</v>
      </c>
      <c r="R19" s="99" t="s">
        <v>1626</v>
      </c>
      <c r="S19" s="132"/>
      <c r="T19" s="99"/>
      <c r="U19" s="132" t="s">
        <v>1739</v>
      </c>
      <c r="V19" s="20" t="s">
        <v>1768</v>
      </c>
      <c r="W19" s="132" t="s">
        <v>1620</v>
      </c>
      <c r="X19" s="99"/>
      <c r="Y19" s="723" t="str">
        <f>IF(G19="","",VLOOKUP(G19,과정코드!$A$2:$B$494,2,0))</f>
        <v>COL0104370</v>
      </c>
    </row>
    <row r="20" spans="1:25" ht="27">
      <c r="A20" s="770"/>
      <c r="B20" s="129">
        <v>7</v>
      </c>
      <c r="C20" s="161" t="s">
        <v>20</v>
      </c>
      <c r="D20" s="41" t="s">
        <v>21</v>
      </c>
      <c r="E20" s="41"/>
      <c r="F20" s="18"/>
      <c r="G20" s="32" t="s">
        <v>1790</v>
      </c>
      <c r="H20" s="93" t="str">
        <f t="shared" si="0"/>
        <v>바로가기</v>
      </c>
      <c r="I20" s="24">
        <v>2</v>
      </c>
      <c r="J20" s="25">
        <v>14</v>
      </c>
      <c r="K20" s="30">
        <v>510</v>
      </c>
      <c r="L20" s="30">
        <v>550</v>
      </c>
      <c r="M20" s="132"/>
      <c r="N20" s="99" t="s">
        <v>1620</v>
      </c>
      <c r="O20" s="132" t="s">
        <v>1769</v>
      </c>
      <c r="P20" s="99" t="s">
        <v>1622</v>
      </c>
      <c r="Q20" s="132" t="s">
        <v>1624</v>
      </c>
      <c r="R20" s="99" t="s">
        <v>1625</v>
      </c>
      <c r="S20" s="132" t="s">
        <v>1621</v>
      </c>
      <c r="T20" s="99" t="s">
        <v>1481</v>
      </c>
      <c r="U20" s="132" t="s">
        <v>1588</v>
      </c>
      <c r="V20" s="99" t="s">
        <v>1748</v>
      </c>
      <c r="W20" s="132" t="s">
        <v>1593</v>
      </c>
      <c r="X20" s="99"/>
      <c r="Y20" s="723" t="str">
        <f>IF(G20="","",VLOOKUP(G20,과정코드!$A$2:$B$494,2,0))</f>
        <v>COL0104372</v>
      </c>
    </row>
    <row r="21" spans="1:25">
      <c r="A21" s="770"/>
      <c r="B21" s="129">
        <v>8</v>
      </c>
      <c r="C21" s="161" t="s">
        <v>20</v>
      </c>
      <c r="D21" s="41" t="s">
        <v>21</v>
      </c>
      <c r="E21" s="41"/>
      <c r="F21" s="18"/>
      <c r="G21" s="32" t="s">
        <v>1791</v>
      </c>
      <c r="H21" s="93" t="str">
        <f t="shared" si="0"/>
        <v>바로가기</v>
      </c>
      <c r="I21" s="24">
        <v>2</v>
      </c>
      <c r="J21" s="25">
        <v>14</v>
      </c>
      <c r="K21" s="30">
        <v>510</v>
      </c>
      <c r="L21" s="30">
        <v>550</v>
      </c>
      <c r="M21" s="132"/>
      <c r="N21" s="99"/>
      <c r="O21" s="132" t="s">
        <v>369</v>
      </c>
      <c r="P21" s="99"/>
      <c r="Q21" s="132" t="s">
        <v>372</v>
      </c>
      <c r="R21" s="99"/>
      <c r="S21" s="132" t="s">
        <v>1492</v>
      </c>
      <c r="T21" s="99"/>
      <c r="U21" s="132" t="s">
        <v>1468</v>
      </c>
      <c r="V21" s="99"/>
      <c r="W21" s="132" t="s">
        <v>1480</v>
      </c>
      <c r="X21" s="99"/>
      <c r="Y21" s="723" t="str">
        <f>IF(G21="","",VLOOKUP(G21,과정코드!$A$2:$B$494,2,0))</f>
        <v>COL0104377</v>
      </c>
    </row>
    <row r="22" spans="1:25">
      <c r="A22" s="770"/>
      <c r="B22" s="129">
        <v>9</v>
      </c>
      <c r="C22" s="161" t="s">
        <v>20</v>
      </c>
      <c r="D22" s="41" t="s">
        <v>21</v>
      </c>
      <c r="E22" s="41"/>
      <c r="F22" s="18"/>
      <c r="G22" s="32" t="s">
        <v>53</v>
      </c>
      <c r="H22" s="93" t="str">
        <f t="shared" si="0"/>
        <v>바로가기</v>
      </c>
      <c r="I22" s="24">
        <v>2</v>
      </c>
      <c r="J22" s="25">
        <v>14</v>
      </c>
      <c r="K22" s="30">
        <v>510</v>
      </c>
      <c r="L22" s="30">
        <v>550</v>
      </c>
      <c r="M22" s="132"/>
      <c r="N22" s="99" t="s">
        <v>1469</v>
      </c>
      <c r="O22" s="132"/>
      <c r="P22" s="99" t="s">
        <v>375</v>
      </c>
      <c r="Q22" s="132"/>
      <c r="R22" s="99" t="s">
        <v>372</v>
      </c>
      <c r="S22" s="132"/>
      <c r="T22" s="99"/>
      <c r="U22" s="132" t="s">
        <v>1445</v>
      </c>
      <c r="V22" s="99" t="s">
        <v>1469</v>
      </c>
      <c r="W22" s="132"/>
      <c r="X22" s="99"/>
      <c r="Y22" s="723" t="str">
        <f>IF(G22="","",VLOOKUP(G22,과정코드!$A$2:$B$494,2,0))</f>
        <v>COL0104374</v>
      </c>
    </row>
    <row r="23" spans="1:25" ht="27">
      <c r="A23" s="770"/>
      <c r="B23" s="129">
        <v>10</v>
      </c>
      <c r="C23" s="161" t="s">
        <v>20</v>
      </c>
      <c r="D23" s="41" t="s">
        <v>21</v>
      </c>
      <c r="E23" s="41"/>
      <c r="F23" s="18"/>
      <c r="G23" s="32" t="s">
        <v>1792</v>
      </c>
      <c r="H23" s="93" t="str">
        <f t="shared" si="0"/>
        <v>바로가기</v>
      </c>
      <c r="I23" s="24">
        <v>2</v>
      </c>
      <c r="J23" s="25">
        <v>14</v>
      </c>
      <c r="K23" s="30">
        <v>510</v>
      </c>
      <c r="L23" s="30">
        <v>550</v>
      </c>
      <c r="M23" s="132"/>
      <c r="N23" s="99" t="s">
        <v>1619</v>
      </c>
      <c r="O23" s="132" t="s">
        <v>1618</v>
      </c>
      <c r="P23" s="99" t="s">
        <v>1617</v>
      </c>
      <c r="Q23" s="132" t="s">
        <v>1616</v>
      </c>
      <c r="R23" s="99" t="s">
        <v>1615</v>
      </c>
      <c r="S23" s="132"/>
      <c r="T23" s="99" t="s">
        <v>1481</v>
      </c>
      <c r="U23" s="132" t="s">
        <v>1614</v>
      </c>
      <c r="V23" s="99" t="s">
        <v>1613</v>
      </c>
      <c r="W23" s="132" t="s">
        <v>1612</v>
      </c>
      <c r="X23" s="20" t="s">
        <v>1450</v>
      </c>
      <c r="Y23" s="723" t="str">
        <f>IF(G23="","",VLOOKUP(G23,과정코드!$A$2:$B$494,2,0))</f>
        <v>COL0104373</v>
      </c>
    </row>
    <row r="24" spans="1:25">
      <c r="A24" s="770"/>
      <c r="B24" s="129">
        <v>11</v>
      </c>
      <c r="C24" s="161" t="s">
        <v>20</v>
      </c>
      <c r="D24" s="41" t="s">
        <v>21</v>
      </c>
      <c r="E24" s="18"/>
      <c r="F24" s="18"/>
      <c r="G24" s="9" t="s">
        <v>52</v>
      </c>
      <c r="H24" s="93" t="str">
        <f t="shared" si="0"/>
        <v>바로가기</v>
      </c>
      <c r="I24" s="24">
        <v>3</v>
      </c>
      <c r="J24" s="341">
        <v>21</v>
      </c>
      <c r="K24" s="30">
        <v>590</v>
      </c>
      <c r="L24" s="30">
        <v>660</v>
      </c>
      <c r="M24" s="132"/>
      <c r="N24" s="99" t="s">
        <v>1518</v>
      </c>
      <c r="O24" s="132" t="s">
        <v>1607</v>
      </c>
      <c r="P24" s="99" t="s">
        <v>1578</v>
      </c>
      <c r="Q24" s="132"/>
      <c r="R24" s="99"/>
      <c r="S24" s="133" t="s">
        <v>379</v>
      </c>
      <c r="T24" s="20"/>
      <c r="U24" s="132" t="s">
        <v>409</v>
      </c>
      <c r="V24" s="20"/>
      <c r="W24" s="132"/>
      <c r="X24" s="99" t="s">
        <v>1570</v>
      </c>
      <c r="Y24" s="723" t="str">
        <f>IF(G24="","",VLOOKUP(G24,과정코드!$A$2:$B$494,2,0))</f>
        <v>COL0104376</v>
      </c>
    </row>
    <row r="25" spans="1:25" ht="40.5">
      <c r="A25" s="770"/>
      <c r="B25" s="129">
        <v>12</v>
      </c>
      <c r="C25" s="161" t="s">
        <v>20</v>
      </c>
      <c r="D25" s="41" t="s">
        <v>21</v>
      </c>
      <c r="E25" s="18"/>
      <c r="F25" s="18"/>
      <c r="G25" s="9" t="s">
        <v>1793</v>
      </c>
      <c r="H25" s="93" t="str">
        <f t="shared" si="0"/>
        <v>바로가기</v>
      </c>
      <c r="I25" s="24">
        <v>2</v>
      </c>
      <c r="J25" s="25">
        <v>14</v>
      </c>
      <c r="K25" s="30">
        <v>510</v>
      </c>
      <c r="L25" s="30">
        <v>550</v>
      </c>
      <c r="M25" s="132"/>
      <c r="N25" s="99" t="s">
        <v>1469</v>
      </c>
      <c r="O25" s="132" t="s">
        <v>1606</v>
      </c>
      <c r="P25" s="99" t="s">
        <v>1486</v>
      </c>
      <c r="Q25" s="132"/>
      <c r="R25" s="99" t="s">
        <v>1608</v>
      </c>
      <c r="S25" s="132"/>
      <c r="T25" s="20"/>
      <c r="U25" s="132" t="s">
        <v>1609</v>
      </c>
      <c r="V25" s="20" t="s">
        <v>1533</v>
      </c>
      <c r="W25" s="132" t="s">
        <v>1610</v>
      </c>
      <c r="X25" s="99" t="s">
        <v>1611</v>
      </c>
      <c r="Y25" s="723" t="str">
        <f>IF(G25="","",VLOOKUP(G25,과정코드!$A$2:$B$494,2,0))</f>
        <v>COL0104380</v>
      </c>
    </row>
    <row r="26" spans="1:25">
      <c r="A26" s="771"/>
      <c r="B26" s="129">
        <v>13</v>
      </c>
      <c r="C26" s="161" t="s">
        <v>20</v>
      </c>
      <c r="D26" s="41" t="s">
        <v>21</v>
      </c>
      <c r="E26" s="18"/>
      <c r="F26" s="170" t="s">
        <v>453</v>
      </c>
      <c r="G26" s="9" t="s">
        <v>1794</v>
      </c>
      <c r="H26" s="93" t="str">
        <f t="shared" si="0"/>
        <v>바로가기</v>
      </c>
      <c r="I26" s="24">
        <v>2</v>
      </c>
      <c r="J26" s="341">
        <v>14</v>
      </c>
      <c r="K26" s="30">
        <v>510</v>
      </c>
      <c r="L26" s="30">
        <v>550</v>
      </c>
      <c r="M26" s="135" t="s">
        <v>1469</v>
      </c>
      <c r="N26" s="99"/>
      <c r="O26" s="132"/>
      <c r="P26" s="99"/>
      <c r="Q26" s="132" t="s">
        <v>1470</v>
      </c>
      <c r="R26" s="99"/>
      <c r="S26" s="133"/>
      <c r="T26" s="20"/>
      <c r="U26" s="132" t="s">
        <v>137</v>
      </c>
      <c r="V26" s="20"/>
      <c r="W26" s="132"/>
      <c r="X26" s="99"/>
      <c r="Y26" s="723" t="str">
        <f>IF(G26="","",VLOOKUP(G26,과정코드!$A$2:$B$494,2,0))</f>
        <v>COL0104381</v>
      </c>
    </row>
    <row r="27" spans="1:25" ht="27">
      <c r="A27" s="767" t="s">
        <v>40</v>
      </c>
      <c r="B27" s="129">
        <v>14</v>
      </c>
      <c r="C27" s="161" t="s">
        <v>20</v>
      </c>
      <c r="D27" s="41" t="s">
        <v>21</v>
      </c>
      <c r="E27" s="41"/>
      <c r="F27" s="18"/>
      <c r="G27" s="27" t="s">
        <v>350</v>
      </c>
      <c r="H27" s="93" t="str">
        <f t="shared" si="0"/>
        <v>바로가기</v>
      </c>
      <c r="I27" s="24">
        <v>3</v>
      </c>
      <c r="J27" s="25">
        <v>21</v>
      </c>
      <c r="K27" s="30">
        <v>590</v>
      </c>
      <c r="L27" s="30">
        <v>650</v>
      </c>
      <c r="M27" s="132"/>
      <c r="N27" s="20" t="s">
        <v>1605</v>
      </c>
      <c r="O27" s="132" t="s">
        <v>1532</v>
      </c>
      <c r="P27" s="20" t="s">
        <v>1604</v>
      </c>
      <c r="Q27" s="132" t="s">
        <v>1528</v>
      </c>
      <c r="R27" s="20" t="s">
        <v>1594</v>
      </c>
      <c r="S27" s="132" t="s">
        <v>390</v>
      </c>
      <c r="T27" s="20" t="s">
        <v>391</v>
      </c>
      <c r="U27" s="132" t="s">
        <v>377</v>
      </c>
      <c r="V27" s="20" t="s">
        <v>364</v>
      </c>
      <c r="W27" s="132" t="s">
        <v>380</v>
      </c>
      <c r="X27" s="20" t="s">
        <v>364</v>
      </c>
      <c r="Y27" s="723" t="str">
        <f>IF(G27="","",VLOOKUP(G27,과정코드!$A$2:$B$494,2,0))</f>
        <v>COL0104385</v>
      </c>
    </row>
    <row r="28" spans="1:25">
      <c r="A28" s="768"/>
      <c r="B28" s="129">
        <v>15</v>
      </c>
      <c r="C28" s="161" t="s">
        <v>20</v>
      </c>
      <c r="D28" s="41" t="s">
        <v>21</v>
      </c>
      <c r="E28" s="41"/>
      <c r="F28" s="18"/>
      <c r="G28" s="9" t="s">
        <v>1795</v>
      </c>
      <c r="H28" s="93" t="str">
        <f t="shared" si="0"/>
        <v>바로가기</v>
      </c>
      <c r="I28" s="24">
        <v>2</v>
      </c>
      <c r="J28" s="25">
        <v>14</v>
      </c>
      <c r="K28" s="30">
        <v>510</v>
      </c>
      <c r="L28" s="30">
        <v>550</v>
      </c>
      <c r="M28" s="132"/>
      <c r="N28" s="20"/>
      <c r="O28" s="132" t="s">
        <v>381</v>
      </c>
      <c r="P28" s="20"/>
      <c r="Q28" s="132" t="s">
        <v>1444</v>
      </c>
      <c r="R28" s="20"/>
      <c r="S28" s="132" t="s">
        <v>382</v>
      </c>
      <c r="T28" s="20"/>
      <c r="U28" s="132" t="s">
        <v>383</v>
      </c>
      <c r="V28" s="20"/>
      <c r="W28" s="134" t="s">
        <v>384</v>
      </c>
      <c r="X28" s="20"/>
      <c r="Y28" s="723" t="str">
        <f>IF(G28="","",VLOOKUP(G28,과정코드!$A$2:$B$494,2,0))</f>
        <v>COL0104393</v>
      </c>
    </row>
    <row r="29" spans="1:25">
      <c r="A29" s="768"/>
      <c r="B29" s="129">
        <v>16</v>
      </c>
      <c r="C29" s="161" t="s">
        <v>20</v>
      </c>
      <c r="D29" s="41" t="s">
        <v>21</v>
      </c>
      <c r="E29" s="41"/>
      <c r="F29" s="170" t="s">
        <v>453</v>
      </c>
      <c r="G29" s="9" t="s">
        <v>1386</v>
      </c>
      <c r="H29" s="93" t="str">
        <f t="shared" si="0"/>
        <v>바로가기</v>
      </c>
      <c r="I29" s="24">
        <v>2</v>
      </c>
      <c r="J29" s="25">
        <v>14</v>
      </c>
      <c r="K29" s="30">
        <v>510</v>
      </c>
      <c r="L29" s="30">
        <v>550</v>
      </c>
      <c r="M29" s="132"/>
      <c r="N29" s="20"/>
      <c r="O29" s="132"/>
      <c r="P29" s="20"/>
      <c r="Q29" s="132" t="s">
        <v>1556</v>
      </c>
      <c r="R29" s="20"/>
      <c r="S29" s="132"/>
      <c r="T29" s="20"/>
      <c r="U29" s="132"/>
      <c r="V29" s="20" t="s">
        <v>374</v>
      </c>
      <c r="W29" s="134"/>
      <c r="X29" s="20"/>
      <c r="Y29" s="723" t="str">
        <f>IF(G29="","",VLOOKUP(G29,과정코드!$A$2:$B$494,2,0))</f>
        <v>COL0104386</v>
      </c>
    </row>
    <row r="30" spans="1:25">
      <c r="A30" s="768"/>
      <c r="B30" s="129">
        <v>17</v>
      </c>
      <c r="C30" s="161" t="s">
        <v>20</v>
      </c>
      <c r="D30" s="41" t="s">
        <v>21</v>
      </c>
      <c r="E30" s="41"/>
      <c r="F30" s="18"/>
      <c r="G30" s="9" t="s">
        <v>417</v>
      </c>
      <c r="H30" s="93" t="str">
        <f t="shared" si="0"/>
        <v>바로가기</v>
      </c>
      <c r="I30" s="24">
        <v>2</v>
      </c>
      <c r="J30" s="25">
        <v>14</v>
      </c>
      <c r="K30" s="30">
        <v>510</v>
      </c>
      <c r="L30" s="30">
        <v>550</v>
      </c>
      <c r="M30" s="132"/>
      <c r="N30" s="20"/>
      <c r="O30" s="132" t="s">
        <v>400</v>
      </c>
      <c r="P30" s="20"/>
      <c r="Q30" s="132"/>
      <c r="R30" s="20" t="s">
        <v>154</v>
      </c>
      <c r="S30" s="132"/>
      <c r="T30" s="20"/>
      <c r="U30" s="132" t="s">
        <v>386</v>
      </c>
      <c r="V30" s="20"/>
      <c r="W30" s="132" t="s">
        <v>363</v>
      </c>
      <c r="X30" s="20"/>
      <c r="Y30" s="723" t="str">
        <f>IF(G30="","",VLOOKUP(G30,과정코드!$A$2:$B$494,2,0))</f>
        <v>COL0104391</v>
      </c>
    </row>
    <row r="31" spans="1:25">
      <c r="A31" s="768"/>
      <c r="B31" s="129">
        <v>18</v>
      </c>
      <c r="C31" s="161" t="s">
        <v>20</v>
      </c>
      <c r="D31" s="41" t="s">
        <v>21</v>
      </c>
      <c r="E31" s="41"/>
      <c r="F31" s="170" t="s">
        <v>453</v>
      </c>
      <c r="G31" s="437" t="s">
        <v>1385</v>
      </c>
      <c r="H31" s="93" t="str">
        <f t="shared" si="0"/>
        <v>바로가기</v>
      </c>
      <c r="I31" s="24">
        <v>1</v>
      </c>
      <c r="J31" s="341">
        <v>6</v>
      </c>
      <c r="K31" s="30">
        <v>350</v>
      </c>
      <c r="L31" s="30">
        <v>350</v>
      </c>
      <c r="M31" s="132"/>
      <c r="N31" s="20"/>
      <c r="O31" s="132"/>
      <c r="P31" s="20"/>
      <c r="Q31" s="132" t="s">
        <v>1429</v>
      </c>
      <c r="R31" s="20"/>
      <c r="S31" s="132"/>
      <c r="T31" s="20"/>
      <c r="U31" s="132"/>
      <c r="V31" s="20" t="s">
        <v>393</v>
      </c>
      <c r="W31" s="132"/>
      <c r="X31" s="20"/>
      <c r="Y31" s="723" t="str">
        <f>IF(G31="","",VLOOKUP(G31,과정코드!$A$2:$B$494,2,0))</f>
        <v>COL0104392</v>
      </c>
    </row>
    <row r="32" spans="1:25">
      <c r="A32" s="768"/>
      <c r="B32" s="129">
        <v>19</v>
      </c>
      <c r="C32" s="161" t="s">
        <v>20</v>
      </c>
      <c r="D32" s="41" t="s">
        <v>21</v>
      </c>
      <c r="E32" s="18"/>
      <c r="F32" s="18"/>
      <c r="G32" s="9" t="s">
        <v>1796</v>
      </c>
      <c r="H32" s="93" t="str">
        <f t="shared" si="0"/>
        <v>바로가기</v>
      </c>
      <c r="I32" s="24">
        <v>2</v>
      </c>
      <c r="J32" s="25">
        <v>14</v>
      </c>
      <c r="K32" s="30">
        <v>510</v>
      </c>
      <c r="L32" s="30">
        <v>550</v>
      </c>
      <c r="M32" s="132"/>
      <c r="N32" s="20"/>
      <c r="O32" s="132"/>
      <c r="P32" s="20" t="s">
        <v>1492</v>
      </c>
      <c r="Q32" s="132"/>
      <c r="R32" s="20"/>
      <c r="S32" s="132"/>
      <c r="T32" s="20" t="s">
        <v>388</v>
      </c>
      <c r="U32" s="132"/>
      <c r="V32" s="20"/>
      <c r="W32" s="132"/>
      <c r="X32" s="20" t="s">
        <v>370</v>
      </c>
      <c r="Y32" s="723" t="str">
        <f>IF(G32="","",VLOOKUP(G32,과정코드!$A$2:$B$494,2,0))</f>
        <v>COL0104387</v>
      </c>
    </row>
    <row r="33" spans="1:25" ht="27">
      <c r="A33" s="768"/>
      <c r="B33" s="129">
        <v>20</v>
      </c>
      <c r="C33" s="161" t="s">
        <v>20</v>
      </c>
      <c r="D33" s="41" t="s">
        <v>21</v>
      </c>
      <c r="E33" s="41"/>
      <c r="F33" s="18"/>
      <c r="G33" s="9" t="s">
        <v>1797</v>
      </c>
      <c r="H33" s="93" t="str">
        <f t="shared" si="0"/>
        <v>바로가기</v>
      </c>
      <c r="I33" s="24">
        <v>2</v>
      </c>
      <c r="J33" s="25">
        <v>14</v>
      </c>
      <c r="K33" s="30">
        <v>510</v>
      </c>
      <c r="L33" s="30">
        <v>550</v>
      </c>
      <c r="M33" s="132" t="s">
        <v>1469</v>
      </c>
      <c r="N33" s="20"/>
      <c r="O33" s="132" t="s">
        <v>1602</v>
      </c>
      <c r="P33" s="21" t="s">
        <v>1603</v>
      </c>
      <c r="Q33" s="132" t="s">
        <v>1491</v>
      </c>
      <c r="R33" s="21" t="s">
        <v>364</v>
      </c>
      <c r="S33" s="132" t="s">
        <v>382</v>
      </c>
      <c r="T33" s="21"/>
      <c r="U33" s="132" t="s">
        <v>395</v>
      </c>
      <c r="V33" s="21"/>
      <c r="W33" s="132" t="s">
        <v>410</v>
      </c>
      <c r="X33" s="21" t="s">
        <v>396</v>
      </c>
      <c r="Y33" s="723" t="str">
        <f>IF(G33="","",VLOOKUP(G33,과정코드!$A$2:$B$494,2,0))</f>
        <v>COL0104382</v>
      </c>
    </row>
    <row r="34" spans="1:25">
      <c r="A34" s="768"/>
      <c r="B34" s="129">
        <v>21</v>
      </c>
      <c r="C34" s="161" t="s">
        <v>20</v>
      </c>
      <c r="D34" s="41" t="s">
        <v>21</v>
      </c>
      <c r="E34" s="41"/>
      <c r="F34" s="18"/>
      <c r="G34" s="9" t="s">
        <v>1798</v>
      </c>
      <c r="H34" s="93" t="str">
        <f t="shared" si="0"/>
        <v>바로가기</v>
      </c>
      <c r="I34" s="24">
        <v>2</v>
      </c>
      <c r="J34" s="25">
        <v>14</v>
      </c>
      <c r="K34" s="30">
        <v>510</v>
      </c>
      <c r="L34" s="30">
        <v>550</v>
      </c>
      <c r="M34" s="132"/>
      <c r="N34" s="20"/>
      <c r="O34" s="132" t="s">
        <v>381</v>
      </c>
      <c r="P34" s="20"/>
      <c r="Q34" s="132"/>
      <c r="R34" s="20" t="s">
        <v>394</v>
      </c>
      <c r="S34" s="132"/>
      <c r="T34" s="20"/>
      <c r="U34" s="132"/>
      <c r="V34" s="20" t="s">
        <v>374</v>
      </c>
      <c r="W34" s="132"/>
      <c r="X34" s="20" t="s">
        <v>386</v>
      </c>
      <c r="Y34" s="723" t="str">
        <f>IF(G34="","",VLOOKUP(G34,과정코드!$A$2:$B$494,2,0))</f>
        <v>COL0104383</v>
      </c>
    </row>
    <row r="35" spans="1:25">
      <c r="A35" s="768"/>
      <c r="B35" s="129">
        <v>22</v>
      </c>
      <c r="C35" s="161" t="s">
        <v>20</v>
      </c>
      <c r="D35" s="41" t="s">
        <v>21</v>
      </c>
      <c r="E35" s="41"/>
      <c r="F35" s="18"/>
      <c r="G35" s="9" t="s">
        <v>1799</v>
      </c>
      <c r="H35" s="93" t="str">
        <f t="shared" si="0"/>
        <v>바로가기</v>
      </c>
      <c r="I35" s="24">
        <v>2</v>
      </c>
      <c r="J35" s="25">
        <v>14</v>
      </c>
      <c r="K35" s="30">
        <v>510</v>
      </c>
      <c r="L35" s="30">
        <v>550</v>
      </c>
      <c r="M35" s="132"/>
      <c r="N35" s="20"/>
      <c r="O35" s="132"/>
      <c r="P35" s="20"/>
      <c r="Q35" s="132" t="s">
        <v>367</v>
      </c>
      <c r="R35" s="20"/>
      <c r="S35" s="132"/>
      <c r="T35" s="20"/>
      <c r="U35" s="132" t="s">
        <v>385</v>
      </c>
      <c r="V35" s="20"/>
      <c r="W35" s="132"/>
      <c r="X35" s="20"/>
      <c r="Y35" s="723" t="str">
        <f>IF(G35="","",VLOOKUP(G35,과정코드!$A$2:$B$494,2,0))</f>
        <v>COL0104388</v>
      </c>
    </row>
    <row r="36" spans="1:25">
      <c r="A36" s="768"/>
      <c r="B36" s="129">
        <v>23</v>
      </c>
      <c r="C36" s="161" t="s">
        <v>20</v>
      </c>
      <c r="D36" s="41" t="s">
        <v>21</v>
      </c>
      <c r="E36" s="41"/>
      <c r="F36" s="18"/>
      <c r="G36" s="9" t="s">
        <v>1800</v>
      </c>
      <c r="H36" s="93" t="str">
        <f t="shared" si="0"/>
        <v>바로가기</v>
      </c>
      <c r="I36" s="24">
        <v>2</v>
      </c>
      <c r="J36" s="25">
        <v>14</v>
      </c>
      <c r="K36" s="30">
        <v>510</v>
      </c>
      <c r="L36" s="30">
        <v>550</v>
      </c>
      <c r="M36" s="132"/>
      <c r="N36" s="20"/>
      <c r="O36" s="132" t="s">
        <v>374</v>
      </c>
      <c r="P36" s="20"/>
      <c r="Q36" s="132"/>
      <c r="R36" s="20" t="s">
        <v>387</v>
      </c>
      <c r="S36" s="132"/>
      <c r="T36" s="20"/>
      <c r="U36" s="132" t="s">
        <v>376</v>
      </c>
      <c r="V36" s="20"/>
      <c r="W36" s="132" t="s">
        <v>365</v>
      </c>
      <c r="X36" s="20"/>
      <c r="Y36" s="723" t="str">
        <f>IF(G36="","",VLOOKUP(G36,과정코드!$A$2:$B$494,2,0))</f>
        <v>COL0104384</v>
      </c>
    </row>
    <row r="37" spans="1:25">
      <c r="A37" s="768"/>
      <c r="B37" s="129">
        <v>24</v>
      </c>
      <c r="C37" s="161" t="s">
        <v>20</v>
      </c>
      <c r="D37" s="41" t="s">
        <v>21</v>
      </c>
      <c r="E37" s="41"/>
      <c r="F37" s="41" t="s">
        <v>362</v>
      </c>
      <c r="G37" s="9" t="s">
        <v>1801</v>
      </c>
      <c r="H37" s="93" t="str">
        <f t="shared" si="0"/>
        <v>바로가기</v>
      </c>
      <c r="I37" s="24">
        <v>2</v>
      </c>
      <c r="J37" s="25">
        <v>14</v>
      </c>
      <c r="K37" s="30">
        <v>510</v>
      </c>
      <c r="L37" s="30">
        <v>550</v>
      </c>
      <c r="M37" s="132"/>
      <c r="N37" s="20"/>
      <c r="O37" s="132"/>
      <c r="P37" s="20" t="s">
        <v>388</v>
      </c>
      <c r="Q37" s="132"/>
      <c r="R37" s="20"/>
      <c r="S37" s="132" t="s">
        <v>388</v>
      </c>
      <c r="T37" s="20"/>
      <c r="U37" s="132" t="s">
        <v>389</v>
      </c>
      <c r="V37" s="20"/>
      <c r="W37" s="132"/>
      <c r="X37" s="20" t="s">
        <v>389</v>
      </c>
      <c r="Y37" s="723" t="str">
        <f>IF(G37="","",VLOOKUP(G37,과정코드!$A$2:$B$494,2,0))</f>
        <v>COL0104389</v>
      </c>
    </row>
    <row r="38" spans="1:25">
      <c r="A38" s="768"/>
      <c r="B38" s="129">
        <v>25</v>
      </c>
      <c r="C38" s="161" t="s">
        <v>20</v>
      </c>
      <c r="D38" s="41" t="s">
        <v>21</v>
      </c>
      <c r="E38" s="18"/>
      <c r="F38" s="41" t="s">
        <v>362</v>
      </c>
      <c r="G38" s="9" t="s">
        <v>1802</v>
      </c>
      <c r="H38" s="93" t="str">
        <f t="shared" si="0"/>
        <v>바로가기</v>
      </c>
      <c r="I38" s="24">
        <v>2</v>
      </c>
      <c r="J38" s="25">
        <v>14</v>
      </c>
      <c r="K38" s="30">
        <v>510</v>
      </c>
      <c r="L38" s="30">
        <v>550</v>
      </c>
      <c r="M38" s="132"/>
      <c r="N38" s="20"/>
      <c r="O38" s="132" t="s">
        <v>375</v>
      </c>
      <c r="P38" s="20"/>
      <c r="Q38" s="132"/>
      <c r="R38" s="20" t="s">
        <v>154</v>
      </c>
      <c r="S38" s="132"/>
      <c r="T38" s="20"/>
      <c r="U38" s="132"/>
      <c r="V38" s="20" t="s">
        <v>365</v>
      </c>
      <c r="W38" s="132"/>
      <c r="X38" s="20"/>
      <c r="Y38" s="723" t="str">
        <f>IF(G38="","",VLOOKUP(G38,과정코드!$A$2:$B$494,2,0))</f>
        <v>COL0104390</v>
      </c>
    </row>
    <row r="39" spans="1:25">
      <c r="A39" s="768"/>
      <c r="B39" s="129">
        <v>26</v>
      </c>
      <c r="C39" s="161" t="s">
        <v>20</v>
      </c>
      <c r="D39" s="41" t="s">
        <v>21</v>
      </c>
      <c r="E39" s="18"/>
      <c r="F39" s="41" t="s">
        <v>362</v>
      </c>
      <c r="G39" s="9" t="s">
        <v>1803</v>
      </c>
      <c r="H39" s="93" t="str">
        <f t="shared" si="0"/>
        <v>바로가기</v>
      </c>
      <c r="I39" s="24">
        <v>2</v>
      </c>
      <c r="J39" s="341">
        <v>14</v>
      </c>
      <c r="K39" s="30">
        <v>510</v>
      </c>
      <c r="L39" s="30">
        <v>550</v>
      </c>
      <c r="M39" s="132"/>
      <c r="N39" s="20" t="s">
        <v>363</v>
      </c>
      <c r="O39" s="132"/>
      <c r="P39" s="20"/>
      <c r="Q39" s="132"/>
      <c r="R39" s="20"/>
      <c r="S39" s="132" t="s">
        <v>368</v>
      </c>
      <c r="T39" s="20"/>
      <c r="U39" s="132"/>
      <c r="V39" s="20"/>
      <c r="W39" s="132"/>
      <c r="X39" s="20" t="s">
        <v>383</v>
      </c>
      <c r="Y39" s="723" t="str">
        <f>IF(G39="","",VLOOKUP(G39,과정코드!$A$2:$B$494,2,0))</f>
        <v>COL0104394</v>
      </c>
    </row>
  </sheetData>
  <mergeCells count="17">
    <mergeCell ref="M2:X2"/>
    <mergeCell ref="A2:A3"/>
    <mergeCell ref="B2:B3"/>
    <mergeCell ref="I2:J2"/>
    <mergeCell ref="K2:L2"/>
    <mergeCell ref="E2:E3"/>
    <mergeCell ref="G2:G3"/>
    <mergeCell ref="H2:H3"/>
    <mergeCell ref="F2:F3"/>
    <mergeCell ref="C2:C3"/>
    <mergeCell ref="D2:D3"/>
    <mergeCell ref="A27:A39"/>
    <mergeCell ref="A14:A26"/>
    <mergeCell ref="A5:A12"/>
    <mergeCell ref="P6:R6"/>
    <mergeCell ref="U7:W7"/>
    <mergeCell ref="V8:X8"/>
  </mergeCells>
  <phoneticPr fontId="17" type="noConversion"/>
  <conditionalFormatting sqref="Y11">
    <cfRule type="containsErrors" dxfId="1" priority="1">
      <formula>ISERROR(Y11)</formula>
    </cfRule>
  </conditionalFormatting>
  <pageMargins left="0.36" right="0.28000000000000003" top="0.38" bottom="0.33" header="0.314861" footer="0.314861"/>
  <pageSetup paperSize="8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Y48"/>
  <sheetViews>
    <sheetView showGridLines="0" zoomScale="70" zoomScaleNormal="70" workbookViewId="0">
      <pane ySplit="3" topLeftCell="A28" activePane="bottomLeft" state="frozen"/>
      <selection pane="bottomLeft" activeCell="T15" sqref="T15"/>
    </sheetView>
  </sheetViews>
  <sheetFormatPr defaultColWidth="8.75"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2.75" style="723" bestFit="1" customWidth="1"/>
  </cols>
  <sheetData>
    <row r="1" spans="1:25" ht="135" customHeight="1"/>
    <row r="2" spans="1:25" ht="38.25" customHeight="1">
      <c r="A2" s="755" t="s">
        <v>4</v>
      </c>
      <c r="B2" s="755" t="s">
        <v>6</v>
      </c>
      <c r="C2" s="756" t="s">
        <v>359</v>
      </c>
      <c r="D2" s="756" t="s">
        <v>361</v>
      </c>
      <c r="E2" s="756" t="s">
        <v>360</v>
      </c>
      <c r="F2" s="756" t="s">
        <v>358</v>
      </c>
      <c r="G2" s="755" t="s">
        <v>5</v>
      </c>
      <c r="H2" s="756" t="s">
        <v>48</v>
      </c>
      <c r="I2" s="755" t="s">
        <v>12</v>
      </c>
      <c r="J2" s="755"/>
      <c r="K2" s="756" t="s">
        <v>22</v>
      </c>
      <c r="L2" s="755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639"/>
    </row>
    <row r="3" spans="1:25" ht="38.25" customHeight="1">
      <c r="A3" s="755"/>
      <c r="B3" s="755"/>
      <c r="C3" s="755"/>
      <c r="D3" s="755"/>
      <c r="E3" s="755"/>
      <c r="F3" s="755"/>
      <c r="G3" s="755"/>
      <c r="H3" s="755"/>
      <c r="I3" s="703" t="s">
        <v>18</v>
      </c>
      <c r="J3" s="703" t="s">
        <v>3</v>
      </c>
      <c r="K3" s="703" t="s">
        <v>15</v>
      </c>
      <c r="L3" s="703" t="s">
        <v>10</v>
      </c>
      <c r="M3" s="703" t="s">
        <v>23</v>
      </c>
      <c r="N3" s="703" t="s">
        <v>24</v>
      </c>
      <c r="O3" s="703" t="s">
        <v>25</v>
      </c>
      <c r="P3" s="703" t="s">
        <v>26</v>
      </c>
      <c r="Q3" s="703" t="s">
        <v>27</v>
      </c>
      <c r="R3" s="703" t="s">
        <v>28</v>
      </c>
      <c r="S3" s="703" t="s">
        <v>29</v>
      </c>
      <c r="T3" s="703" t="s">
        <v>30</v>
      </c>
      <c r="U3" s="703" t="s">
        <v>31</v>
      </c>
      <c r="V3" s="703" t="s">
        <v>32</v>
      </c>
      <c r="W3" s="703" t="s">
        <v>33</v>
      </c>
      <c r="X3" s="703" t="s">
        <v>34</v>
      </c>
      <c r="Y3" s="639"/>
    </row>
    <row r="4" spans="1:25" ht="30" customHeight="1">
      <c r="A4" s="490" t="s">
        <v>1706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724" t="s">
        <v>2632</v>
      </c>
    </row>
    <row r="5" spans="1:25" ht="27">
      <c r="A5" s="777" t="s">
        <v>1471</v>
      </c>
      <c r="B5" s="343">
        <v>1</v>
      </c>
      <c r="C5" s="161" t="s">
        <v>20</v>
      </c>
      <c r="D5" s="337" t="s">
        <v>21</v>
      </c>
      <c r="E5" s="18"/>
      <c r="F5" s="154"/>
      <c r="G5" s="359" t="s">
        <v>1381</v>
      </c>
      <c r="H5" s="93" t="str">
        <f>IFERROR(HYPERLINK("https://www.ksaedu.or.kr/front/btoc/crs/off/crssesDetail.html?crscd="&amp;Y5,"바로가기"),"")</f>
        <v>바로가기</v>
      </c>
      <c r="I5" s="516">
        <v>1</v>
      </c>
      <c r="J5" s="351">
        <v>7</v>
      </c>
      <c r="K5" s="345">
        <v>320</v>
      </c>
      <c r="L5" s="345">
        <v>350</v>
      </c>
      <c r="M5" s="135" t="s">
        <v>1430</v>
      </c>
      <c r="N5" s="100" t="s">
        <v>1473</v>
      </c>
      <c r="O5" s="135" t="s">
        <v>1460</v>
      </c>
      <c r="P5" s="100" t="s">
        <v>1432</v>
      </c>
      <c r="Q5" s="135" t="s">
        <v>1459</v>
      </c>
      <c r="R5" s="109" t="s">
        <v>1437</v>
      </c>
      <c r="S5" s="135" t="s">
        <v>1432</v>
      </c>
      <c r="T5" s="100" t="s">
        <v>1457</v>
      </c>
      <c r="U5" s="135" t="s">
        <v>1474</v>
      </c>
      <c r="V5" s="100" t="s">
        <v>1436</v>
      </c>
      <c r="W5" s="135" t="s">
        <v>1455</v>
      </c>
      <c r="X5" s="100" t="s">
        <v>1428</v>
      </c>
      <c r="Y5" s="723" t="str">
        <f>IF(G5="","",VLOOKUP(G5,과정코드!$A$2:$B$494,2,0))</f>
        <v>COL0104345</v>
      </c>
    </row>
    <row r="6" spans="1:25" ht="23.1" customHeight="1">
      <c r="A6" s="778"/>
      <c r="B6" s="343">
        <v>2</v>
      </c>
      <c r="C6" s="161" t="s">
        <v>20</v>
      </c>
      <c r="D6" s="337" t="s">
        <v>21</v>
      </c>
      <c r="E6" s="18"/>
      <c r="F6" s="559" t="s">
        <v>453</v>
      </c>
      <c r="G6" s="392" t="s">
        <v>1382</v>
      </c>
      <c r="H6" s="93" t="str">
        <f t="shared" ref="H6:H48" si="0">IFERROR(HYPERLINK("https://www.ksaedu.or.kr/front/btoc/crs/off/crssesDetail.html?crscd="&amp;Y6,"바로가기"),"")</f>
        <v>바로가기</v>
      </c>
      <c r="I6" s="515">
        <v>1</v>
      </c>
      <c r="J6" s="25">
        <v>7</v>
      </c>
      <c r="K6" s="345">
        <v>320</v>
      </c>
      <c r="L6" s="345">
        <v>350</v>
      </c>
      <c r="M6" s="135"/>
      <c r="N6" s="100" t="s">
        <v>1644</v>
      </c>
      <c r="O6" s="135"/>
      <c r="P6" s="100" t="s">
        <v>1476</v>
      </c>
      <c r="Q6" s="135"/>
      <c r="R6" s="100" t="s">
        <v>1440</v>
      </c>
      <c r="S6" s="135"/>
      <c r="T6" s="100" t="s">
        <v>1475</v>
      </c>
      <c r="U6" s="135"/>
      <c r="V6" s="100"/>
      <c r="W6" s="135" t="s">
        <v>1441</v>
      </c>
      <c r="X6" s="100"/>
      <c r="Y6" s="723" t="str">
        <f>IF(G6="","",VLOOKUP(G6,과정코드!$A$2:$B$494,2,0))</f>
        <v>COL0104346</v>
      </c>
    </row>
    <row r="7" spans="1:25" ht="23.1" customHeight="1">
      <c r="A7" s="778"/>
      <c r="B7" s="343">
        <v>3</v>
      </c>
      <c r="C7" s="161" t="s">
        <v>20</v>
      </c>
      <c r="D7" s="337" t="s">
        <v>21</v>
      </c>
      <c r="E7" s="18"/>
      <c r="F7" s="559" t="s">
        <v>453</v>
      </c>
      <c r="G7" s="491" t="s">
        <v>1642</v>
      </c>
      <c r="H7" s="93" t="str">
        <f t="shared" si="0"/>
        <v>바로가기</v>
      </c>
      <c r="I7" s="575">
        <v>2</v>
      </c>
      <c r="J7" s="118">
        <v>14</v>
      </c>
      <c r="K7" s="46">
        <v>570</v>
      </c>
      <c r="L7" s="46">
        <v>620</v>
      </c>
      <c r="M7" s="135"/>
      <c r="N7" s="100"/>
      <c r="O7" s="135" t="s">
        <v>1442</v>
      </c>
      <c r="P7" s="100"/>
      <c r="Q7" s="135"/>
      <c r="R7" s="100"/>
      <c r="S7" s="135" t="s">
        <v>683</v>
      </c>
      <c r="T7" s="100"/>
      <c r="U7" s="135" t="s">
        <v>1444</v>
      </c>
      <c r="V7" s="100"/>
      <c r="W7" s="135"/>
      <c r="X7" s="100" t="s">
        <v>1445</v>
      </c>
      <c r="Y7" s="723" t="str">
        <f>IF(G7="","",VLOOKUP(G7,과정코드!$A$2:$B$494,2,0))</f>
        <v>COL0104344</v>
      </c>
    </row>
    <row r="8" spans="1:25" ht="23.1" customHeight="1">
      <c r="A8" s="778"/>
      <c r="B8" s="343">
        <v>4</v>
      </c>
      <c r="C8" s="161" t="s">
        <v>20</v>
      </c>
      <c r="D8" s="337" t="s">
        <v>21</v>
      </c>
      <c r="E8" s="18"/>
      <c r="F8" s="559" t="s">
        <v>453</v>
      </c>
      <c r="G8" s="350" t="s">
        <v>1434</v>
      </c>
      <c r="H8" s="93" t="str">
        <f t="shared" si="0"/>
        <v>바로가기</v>
      </c>
      <c r="I8" s="515">
        <v>1</v>
      </c>
      <c r="J8" s="25">
        <v>7</v>
      </c>
      <c r="K8" s="345">
        <v>320</v>
      </c>
      <c r="L8" s="345">
        <v>350</v>
      </c>
      <c r="M8" s="135" t="s">
        <v>1431</v>
      </c>
      <c r="N8" s="100"/>
      <c r="O8" s="135"/>
      <c r="P8" s="100"/>
      <c r="Q8" s="135"/>
      <c r="R8" s="100"/>
      <c r="S8" s="135" t="s">
        <v>1458</v>
      </c>
      <c r="T8" s="100"/>
      <c r="U8" s="135"/>
      <c r="V8" s="100" t="s">
        <v>1435</v>
      </c>
      <c r="W8" s="135"/>
      <c r="X8" s="100"/>
      <c r="Y8" s="723" t="str">
        <f>IF(G8="","",VLOOKUP(G8,과정코드!$A$2:$B$494,2,0))</f>
        <v>COL0104342</v>
      </c>
    </row>
    <row r="9" spans="1:25" ht="23.1" customHeight="1">
      <c r="A9" s="778"/>
      <c r="B9" s="343">
        <v>5</v>
      </c>
      <c r="C9" s="161" t="s">
        <v>20</v>
      </c>
      <c r="D9" s="337" t="s">
        <v>21</v>
      </c>
      <c r="E9" s="18"/>
      <c r="F9" s="559" t="s">
        <v>453</v>
      </c>
      <c r="G9" s="350" t="s">
        <v>1477</v>
      </c>
      <c r="H9" s="93" t="str">
        <f t="shared" si="0"/>
        <v>바로가기</v>
      </c>
      <c r="I9" s="515">
        <v>1</v>
      </c>
      <c r="J9" s="25">
        <v>7</v>
      </c>
      <c r="K9" s="345">
        <v>320</v>
      </c>
      <c r="L9" s="345">
        <v>350</v>
      </c>
      <c r="M9" s="135"/>
      <c r="N9" s="100"/>
      <c r="O9" s="135" t="s">
        <v>1441</v>
      </c>
      <c r="P9" s="100"/>
      <c r="Q9" s="135"/>
      <c r="R9" s="100"/>
      <c r="S9" s="135"/>
      <c r="T9" s="100"/>
      <c r="U9" s="135" t="s">
        <v>1431</v>
      </c>
      <c r="V9" s="100"/>
      <c r="W9" s="135"/>
      <c r="X9" s="100"/>
      <c r="Y9" s="723" t="str">
        <f>IF(G9="","",VLOOKUP(G9,과정코드!$A$2:$B$494,2,0))</f>
        <v>COL0104339</v>
      </c>
    </row>
    <row r="10" spans="1:25" ht="23.1" customHeight="1">
      <c r="A10" s="778"/>
      <c r="B10" s="343">
        <v>6</v>
      </c>
      <c r="C10" s="161" t="s">
        <v>20</v>
      </c>
      <c r="D10" s="337" t="s">
        <v>21</v>
      </c>
      <c r="E10" s="18"/>
      <c r="F10" s="572"/>
      <c r="G10" s="350" t="s">
        <v>414</v>
      </c>
      <c r="H10" s="93" t="str">
        <f t="shared" si="0"/>
        <v>바로가기</v>
      </c>
      <c r="I10" s="515">
        <v>2</v>
      </c>
      <c r="J10" s="25">
        <v>14</v>
      </c>
      <c r="K10" s="345">
        <v>500</v>
      </c>
      <c r="L10" s="345">
        <v>550</v>
      </c>
      <c r="M10" s="135"/>
      <c r="N10" s="100"/>
      <c r="O10" s="135" t="s">
        <v>1480</v>
      </c>
      <c r="P10" s="100"/>
      <c r="Q10" s="135" t="s">
        <v>1479</v>
      </c>
      <c r="R10" s="100" t="s">
        <v>1470</v>
      </c>
      <c r="S10" s="135"/>
      <c r="T10" s="100"/>
      <c r="U10" s="135" t="s">
        <v>1450</v>
      </c>
      <c r="V10" s="100"/>
      <c r="W10" s="135"/>
      <c r="X10" s="100" t="s">
        <v>1468</v>
      </c>
      <c r="Y10" s="723" t="str">
        <f>IF(G10="","",VLOOKUP(G10,과정코드!$A$2:$B$494,2,0))</f>
        <v>COL0104341</v>
      </c>
    </row>
    <row r="11" spans="1:25" ht="23.1" customHeight="1">
      <c r="A11" s="778"/>
      <c r="B11" s="343">
        <v>7</v>
      </c>
      <c r="C11" s="161" t="s">
        <v>20</v>
      </c>
      <c r="D11" s="337" t="s">
        <v>21</v>
      </c>
      <c r="E11" s="18"/>
      <c r="F11" s="572"/>
      <c r="G11" s="350" t="s">
        <v>1406</v>
      </c>
      <c r="H11" s="93" t="str">
        <f t="shared" si="0"/>
        <v>바로가기</v>
      </c>
      <c r="I11" s="515">
        <v>2</v>
      </c>
      <c r="J11" s="25">
        <v>14</v>
      </c>
      <c r="K11" s="345">
        <v>500</v>
      </c>
      <c r="L11" s="345">
        <v>550</v>
      </c>
      <c r="M11" s="135"/>
      <c r="N11" s="100"/>
      <c r="O11" s="135"/>
      <c r="P11" s="100" t="s">
        <v>1484</v>
      </c>
      <c r="Q11" s="135"/>
      <c r="R11" s="100" t="s">
        <v>1483</v>
      </c>
      <c r="S11" s="135"/>
      <c r="T11" s="100"/>
      <c r="U11" s="135" t="s">
        <v>1482</v>
      </c>
      <c r="V11" s="100"/>
      <c r="W11" s="135"/>
      <c r="X11" s="100" t="s">
        <v>1481</v>
      </c>
      <c r="Y11" s="723" t="str">
        <f>IF(G11="","",VLOOKUP(G11,과정코드!$A$2:$B$494,2,0))</f>
        <v>COL0104343</v>
      </c>
    </row>
    <row r="12" spans="1:25" ht="22.5" customHeight="1">
      <c r="A12" s="779"/>
      <c r="B12" s="343">
        <v>8</v>
      </c>
      <c r="C12" s="161" t="s">
        <v>20</v>
      </c>
      <c r="D12" s="337" t="s">
        <v>21</v>
      </c>
      <c r="E12" s="18"/>
      <c r="F12" s="559" t="s">
        <v>453</v>
      </c>
      <c r="G12" s="350" t="s">
        <v>1390</v>
      </c>
      <c r="H12" s="93" t="str">
        <f t="shared" si="0"/>
        <v>바로가기</v>
      </c>
      <c r="I12" s="515">
        <v>2</v>
      </c>
      <c r="J12" s="25">
        <v>14</v>
      </c>
      <c r="K12" s="345">
        <v>500</v>
      </c>
      <c r="L12" s="345">
        <v>550</v>
      </c>
      <c r="M12" s="135" t="s">
        <v>1478</v>
      </c>
      <c r="N12" s="109"/>
      <c r="O12" s="135"/>
      <c r="P12" s="100"/>
      <c r="Q12" s="135"/>
      <c r="R12" s="100"/>
      <c r="S12" s="135"/>
      <c r="T12" s="100" t="s">
        <v>1449</v>
      </c>
      <c r="U12" s="135"/>
      <c r="V12" s="100"/>
      <c r="W12" s="135"/>
      <c r="X12" s="100"/>
      <c r="Y12" s="723" t="str">
        <f>IF(G12="","",VLOOKUP(G12,과정코드!$A$2:$B$494,2,0))</f>
        <v>COL0104340</v>
      </c>
    </row>
    <row r="13" spans="1:25" ht="23.1" customHeight="1">
      <c r="A13" s="777" t="s">
        <v>1472</v>
      </c>
      <c r="B13" s="343">
        <v>9</v>
      </c>
      <c r="C13" s="161" t="s">
        <v>20</v>
      </c>
      <c r="D13" s="337" t="s">
        <v>21</v>
      </c>
      <c r="E13" s="18"/>
      <c r="F13" s="559" t="s">
        <v>453</v>
      </c>
      <c r="G13" s="350" t="s">
        <v>1352</v>
      </c>
      <c r="H13" s="93" t="str">
        <f t="shared" si="0"/>
        <v>바로가기</v>
      </c>
      <c r="I13" s="576">
        <v>2</v>
      </c>
      <c r="J13" s="438">
        <v>14</v>
      </c>
      <c r="K13" s="345">
        <v>500</v>
      </c>
      <c r="L13" s="345">
        <v>550</v>
      </c>
      <c r="M13" s="135" t="s">
        <v>1469</v>
      </c>
      <c r="N13" s="100"/>
      <c r="O13" s="135"/>
      <c r="P13" s="100"/>
      <c r="Q13" s="135"/>
      <c r="R13" s="109"/>
      <c r="S13" s="135"/>
      <c r="T13" s="109" t="s">
        <v>1487</v>
      </c>
      <c r="U13" s="135"/>
      <c r="V13" s="100"/>
      <c r="W13" s="135"/>
      <c r="X13" s="109" t="s">
        <v>1482</v>
      </c>
      <c r="Y13" s="723" t="str">
        <f>IF(G13="","",VLOOKUP(G13,과정코드!$A$2:$B$494,2,0))</f>
        <v>COL0104326</v>
      </c>
    </row>
    <row r="14" spans="1:25" ht="23.1" customHeight="1">
      <c r="A14" s="778"/>
      <c r="B14" s="343">
        <v>10</v>
      </c>
      <c r="C14" s="161" t="s">
        <v>20</v>
      </c>
      <c r="D14" s="337" t="s">
        <v>21</v>
      </c>
      <c r="E14" s="18"/>
      <c r="F14" s="559" t="s">
        <v>453</v>
      </c>
      <c r="G14" s="350" t="s">
        <v>1391</v>
      </c>
      <c r="H14" s="93" t="str">
        <f t="shared" si="0"/>
        <v>바로가기</v>
      </c>
      <c r="I14" s="577">
        <v>1</v>
      </c>
      <c r="J14" s="22">
        <v>7</v>
      </c>
      <c r="K14" s="345">
        <v>320</v>
      </c>
      <c r="L14" s="345">
        <v>350</v>
      </c>
      <c r="M14" s="135"/>
      <c r="N14" s="346"/>
      <c r="O14" s="135"/>
      <c r="P14" s="346" t="s">
        <v>1488</v>
      </c>
      <c r="Q14" s="135"/>
      <c r="R14" s="346"/>
      <c r="S14" s="135"/>
      <c r="T14" s="346"/>
      <c r="U14" s="135" t="s">
        <v>1438</v>
      </c>
      <c r="V14" s="346"/>
      <c r="W14" s="135"/>
      <c r="X14" s="346"/>
      <c r="Y14" s="723" t="str">
        <f>IF(G14="","",VLOOKUP(G14,과정코드!$A$2:$B$494,2,0))</f>
        <v>COL0104327</v>
      </c>
    </row>
    <row r="15" spans="1:25" ht="23.1" customHeight="1">
      <c r="A15" s="778"/>
      <c r="B15" s="343">
        <v>11</v>
      </c>
      <c r="C15" s="161" t="s">
        <v>20</v>
      </c>
      <c r="D15" s="337" t="s">
        <v>21</v>
      </c>
      <c r="E15" s="18"/>
      <c r="F15" s="154"/>
      <c r="G15" s="363" t="s">
        <v>1804</v>
      </c>
      <c r="H15" s="93" t="str">
        <f t="shared" si="0"/>
        <v>바로가기</v>
      </c>
      <c r="I15" s="515">
        <v>2</v>
      </c>
      <c r="J15" s="25">
        <v>14</v>
      </c>
      <c r="K15" s="345">
        <v>500</v>
      </c>
      <c r="L15" s="345">
        <v>550</v>
      </c>
      <c r="M15" s="135"/>
      <c r="N15" s="346"/>
      <c r="O15" s="135" t="s">
        <v>1469</v>
      </c>
      <c r="P15" s="346"/>
      <c r="Q15" s="135"/>
      <c r="R15" s="346" t="s">
        <v>1485</v>
      </c>
      <c r="S15" s="135"/>
      <c r="T15" s="346"/>
      <c r="U15" s="135" t="s">
        <v>1478</v>
      </c>
      <c r="V15" s="346"/>
      <c r="W15" s="135" t="s">
        <v>1486</v>
      </c>
      <c r="X15" s="346"/>
      <c r="Y15" s="723" t="str">
        <f>IF(G15="","",VLOOKUP(G15,과정코드!$A$2:$B$494,2,0))</f>
        <v>COL0104328</v>
      </c>
    </row>
    <row r="16" spans="1:25" ht="23.1" customHeight="1">
      <c r="A16" s="783" t="s">
        <v>1401</v>
      </c>
      <c r="B16" s="343">
        <v>12</v>
      </c>
      <c r="C16" s="161" t="s">
        <v>20</v>
      </c>
      <c r="D16" s="337" t="s">
        <v>21</v>
      </c>
      <c r="E16" s="18"/>
      <c r="F16" s="572" t="s">
        <v>362</v>
      </c>
      <c r="G16" s="350" t="s">
        <v>1805</v>
      </c>
      <c r="H16" s="93" t="str">
        <f t="shared" si="0"/>
        <v>바로가기</v>
      </c>
      <c r="I16" s="577">
        <v>2</v>
      </c>
      <c r="J16" s="22">
        <v>14</v>
      </c>
      <c r="K16" s="345">
        <v>500</v>
      </c>
      <c r="L16" s="345">
        <v>550</v>
      </c>
      <c r="M16" s="135"/>
      <c r="N16" s="346" t="s">
        <v>1442</v>
      </c>
      <c r="O16" s="135"/>
      <c r="P16" s="346"/>
      <c r="Q16" s="135" t="s">
        <v>1491</v>
      </c>
      <c r="R16" s="346"/>
      <c r="S16" s="135" t="s">
        <v>1492</v>
      </c>
      <c r="T16" s="346"/>
      <c r="U16" s="135"/>
      <c r="V16" s="346" t="s">
        <v>1490</v>
      </c>
      <c r="W16" s="135"/>
      <c r="X16" s="346"/>
      <c r="Y16" s="723" t="str">
        <f>IF(G16="","",VLOOKUP(G16,과정코드!$A$2:$B$494,2,0))</f>
        <v>COL0104353</v>
      </c>
    </row>
    <row r="17" spans="1:25" ht="23.1" customHeight="1">
      <c r="A17" s="783"/>
      <c r="B17" s="343">
        <v>13</v>
      </c>
      <c r="C17" s="161" t="s">
        <v>20</v>
      </c>
      <c r="D17" s="337" t="s">
        <v>21</v>
      </c>
      <c r="E17" s="18"/>
      <c r="F17" s="154"/>
      <c r="G17" s="350" t="s">
        <v>1806</v>
      </c>
      <c r="H17" s="93" t="str">
        <f t="shared" si="0"/>
        <v>바로가기</v>
      </c>
      <c r="I17" s="515">
        <v>2</v>
      </c>
      <c r="J17" s="25">
        <v>14</v>
      </c>
      <c r="K17" s="345">
        <v>500</v>
      </c>
      <c r="L17" s="345">
        <v>550</v>
      </c>
      <c r="M17" s="135"/>
      <c r="N17" s="100" t="s">
        <v>1490</v>
      </c>
      <c r="O17" s="135"/>
      <c r="P17" s="346"/>
      <c r="Q17" s="135"/>
      <c r="R17" s="346"/>
      <c r="S17" s="135" t="s">
        <v>1487</v>
      </c>
      <c r="T17" s="346"/>
      <c r="U17" s="135"/>
      <c r="V17" s="100"/>
      <c r="W17" s="135" t="s">
        <v>1443</v>
      </c>
      <c r="X17" s="346"/>
      <c r="Y17" s="723" t="str">
        <f>IF(G17="","",VLOOKUP(G17,과정코드!$A$2:$B$494,2,0))</f>
        <v>COL0104347</v>
      </c>
    </row>
    <row r="18" spans="1:25" ht="23.1" customHeight="1">
      <c r="A18" s="783"/>
      <c r="B18" s="343">
        <v>14</v>
      </c>
      <c r="C18" s="161" t="s">
        <v>20</v>
      </c>
      <c r="D18" s="337" t="s">
        <v>21</v>
      </c>
      <c r="E18" s="7"/>
      <c r="F18" s="559" t="s">
        <v>453</v>
      </c>
      <c r="G18" s="350" t="s">
        <v>411</v>
      </c>
      <c r="H18" s="93" t="str">
        <f t="shared" si="0"/>
        <v>바로가기</v>
      </c>
      <c r="I18" s="515">
        <v>2</v>
      </c>
      <c r="J18" s="25">
        <v>14</v>
      </c>
      <c r="K18" s="345">
        <v>510</v>
      </c>
      <c r="L18" s="345">
        <v>560</v>
      </c>
      <c r="M18" s="132"/>
      <c r="N18" s="100"/>
      <c r="O18" s="132"/>
      <c r="P18" s="99" t="s">
        <v>1487</v>
      </c>
      <c r="Q18" s="132"/>
      <c r="R18" s="21"/>
      <c r="S18" s="132"/>
      <c r="T18" s="21"/>
      <c r="U18" s="132"/>
      <c r="V18" s="99" t="s">
        <v>1469</v>
      </c>
      <c r="W18" s="132"/>
      <c r="X18" s="21"/>
      <c r="Y18" s="723" t="str">
        <f>IF(G18="","",VLOOKUP(G18,과정코드!$A$2:$B$494,2,0))</f>
        <v>COL0104349</v>
      </c>
    </row>
    <row r="19" spans="1:25" ht="23.1" customHeight="1">
      <c r="A19" s="783"/>
      <c r="B19" s="343">
        <v>15</v>
      </c>
      <c r="C19" s="161" t="s">
        <v>20</v>
      </c>
      <c r="D19" s="337" t="s">
        <v>21</v>
      </c>
      <c r="E19" s="348"/>
      <c r="F19" s="559" t="s">
        <v>453</v>
      </c>
      <c r="G19" s="350" t="s">
        <v>1410</v>
      </c>
      <c r="H19" s="93" t="str">
        <f t="shared" si="0"/>
        <v>바로가기</v>
      </c>
      <c r="I19" s="577">
        <v>2</v>
      </c>
      <c r="J19" s="22">
        <v>14</v>
      </c>
      <c r="K19" s="345">
        <v>510</v>
      </c>
      <c r="L19" s="345">
        <v>560</v>
      </c>
      <c r="M19" s="135"/>
      <c r="N19" s="99"/>
      <c r="O19" s="135"/>
      <c r="P19" s="99" t="s">
        <v>1492</v>
      </c>
      <c r="Q19" s="135"/>
      <c r="R19" s="349"/>
      <c r="S19" s="135"/>
      <c r="T19" s="346"/>
      <c r="U19" s="135"/>
      <c r="V19" s="99"/>
      <c r="W19" s="135" t="s">
        <v>1490</v>
      </c>
      <c r="X19" s="349"/>
      <c r="Y19" s="723" t="str">
        <f>IF(G19="","",VLOOKUP(G19,과정코드!$A$2:$B$494,2,0))</f>
        <v>COL0104350</v>
      </c>
    </row>
    <row r="20" spans="1:25" ht="23.1" customHeight="1">
      <c r="A20" s="783"/>
      <c r="B20" s="343">
        <v>16</v>
      </c>
      <c r="C20" s="161" t="s">
        <v>20</v>
      </c>
      <c r="D20" s="337" t="s">
        <v>21</v>
      </c>
      <c r="E20" s="18"/>
      <c r="F20" s="559" t="s">
        <v>453</v>
      </c>
      <c r="G20" s="350" t="s">
        <v>1387</v>
      </c>
      <c r="H20" s="93" t="str">
        <f t="shared" si="0"/>
        <v>바로가기</v>
      </c>
      <c r="I20" s="515">
        <v>2</v>
      </c>
      <c r="J20" s="25">
        <v>14</v>
      </c>
      <c r="K20" s="345">
        <v>500</v>
      </c>
      <c r="L20" s="345">
        <v>550</v>
      </c>
      <c r="M20" s="135"/>
      <c r="N20" s="99"/>
      <c r="O20" s="135"/>
      <c r="P20" s="99" t="s">
        <v>1443</v>
      </c>
      <c r="Q20" s="135"/>
      <c r="R20" s="349"/>
      <c r="S20" s="135"/>
      <c r="T20" s="346"/>
      <c r="U20" s="135"/>
      <c r="V20" s="99" t="s">
        <v>1493</v>
      </c>
      <c r="W20" s="135"/>
      <c r="X20" s="349"/>
      <c r="Y20" s="723" t="str">
        <f>IF(G20="","",VLOOKUP(G20,과정코드!$A$2:$B$494,2,0))</f>
        <v>COL0104352</v>
      </c>
    </row>
    <row r="21" spans="1:25" ht="23.1" customHeight="1">
      <c r="A21" s="783"/>
      <c r="B21" s="343">
        <v>17</v>
      </c>
      <c r="C21" s="161" t="s">
        <v>20</v>
      </c>
      <c r="D21" s="337" t="s">
        <v>21</v>
      </c>
      <c r="E21" s="18"/>
      <c r="F21" s="572" t="s">
        <v>362</v>
      </c>
      <c r="G21" s="350" t="s">
        <v>418</v>
      </c>
      <c r="H21" s="93" t="str">
        <f t="shared" si="0"/>
        <v>바로가기</v>
      </c>
      <c r="I21" s="515">
        <v>2</v>
      </c>
      <c r="J21" s="25">
        <v>14</v>
      </c>
      <c r="K21" s="345">
        <v>500</v>
      </c>
      <c r="L21" s="345">
        <v>550</v>
      </c>
      <c r="M21" s="135"/>
      <c r="N21" s="99"/>
      <c r="O21" s="135" t="s">
        <v>1490</v>
      </c>
      <c r="P21" s="99"/>
      <c r="Q21" s="135"/>
      <c r="R21" s="349"/>
      <c r="S21" s="135" t="s">
        <v>1486</v>
      </c>
      <c r="T21" s="346"/>
      <c r="U21" s="135"/>
      <c r="V21" s="99"/>
      <c r="W21" s="135" t="s">
        <v>1494</v>
      </c>
      <c r="X21" s="349"/>
      <c r="Y21" s="723" t="str">
        <f>IF(G21="","",VLOOKUP(G21,과정코드!$A$2:$B$494,2,0))</f>
        <v>COL0104351</v>
      </c>
    </row>
    <row r="22" spans="1:25" ht="23.1" customHeight="1">
      <c r="A22" s="783"/>
      <c r="B22" s="343">
        <v>18</v>
      </c>
      <c r="C22" s="161" t="s">
        <v>20</v>
      </c>
      <c r="D22" s="337" t="s">
        <v>21</v>
      </c>
      <c r="E22" s="18"/>
      <c r="F22" s="572"/>
      <c r="G22" s="350" t="s">
        <v>1807</v>
      </c>
      <c r="H22" s="93" t="str">
        <f t="shared" si="0"/>
        <v>바로가기</v>
      </c>
      <c r="I22" s="577">
        <v>2</v>
      </c>
      <c r="J22" s="22">
        <v>14</v>
      </c>
      <c r="K22" s="13">
        <v>500</v>
      </c>
      <c r="L22" s="13">
        <v>550</v>
      </c>
      <c r="M22" s="135"/>
      <c r="N22" s="100"/>
      <c r="O22" s="135" t="s">
        <v>1494</v>
      </c>
      <c r="P22" s="100"/>
      <c r="Q22" s="135"/>
      <c r="R22" s="109" t="s">
        <v>1491</v>
      </c>
      <c r="S22" s="135"/>
      <c r="T22" s="109"/>
      <c r="U22" s="135" t="s">
        <v>1450</v>
      </c>
      <c r="V22" s="100"/>
      <c r="W22" s="135"/>
      <c r="X22" s="109" t="s">
        <v>1450</v>
      </c>
      <c r="Y22" s="723" t="str">
        <f>IF(G22="","",VLOOKUP(G22,과정코드!$A$2:$B$494,2,0))</f>
        <v>COL0104348</v>
      </c>
    </row>
    <row r="23" spans="1:25" ht="27" customHeight="1">
      <c r="A23" s="777" t="s">
        <v>421</v>
      </c>
      <c r="B23" s="343">
        <v>19</v>
      </c>
      <c r="C23" s="161" t="s">
        <v>20</v>
      </c>
      <c r="D23" s="337" t="s">
        <v>21</v>
      </c>
      <c r="E23" s="337"/>
      <c r="F23" s="572"/>
      <c r="G23" s="350" t="s">
        <v>63</v>
      </c>
      <c r="H23" s="93" t="str">
        <f t="shared" si="0"/>
        <v>바로가기</v>
      </c>
      <c r="I23" s="515">
        <v>3</v>
      </c>
      <c r="J23" s="25">
        <v>21</v>
      </c>
      <c r="K23" s="345">
        <v>540</v>
      </c>
      <c r="L23" s="345">
        <v>600</v>
      </c>
      <c r="M23" s="135"/>
      <c r="N23" s="109" t="s">
        <v>1495</v>
      </c>
      <c r="O23" s="135"/>
      <c r="P23" s="100" t="s">
        <v>1496</v>
      </c>
      <c r="Q23" s="135"/>
      <c r="R23" s="100" t="s">
        <v>1497</v>
      </c>
      <c r="S23" s="135"/>
      <c r="T23" s="100" t="s">
        <v>1498</v>
      </c>
      <c r="U23" s="135" t="s">
        <v>1499</v>
      </c>
      <c r="V23" s="100"/>
      <c r="W23" s="135" t="s">
        <v>1500</v>
      </c>
      <c r="X23" s="100"/>
      <c r="Y23" s="723" t="str">
        <f>IF(G23="","",VLOOKUP(G23,과정코드!$A$2:$B$494,2,0))</f>
        <v>COL0104333</v>
      </c>
    </row>
    <row r="24" spans="1:25" ht="27">
      <c r="A24" s="778"/>
      <c r="B24" s="343">
        <v>20</v>
      </c>
      <c r="C24" s="161" t="s">
        <v>20</v>
      </c>
      <c r="D24" s="337" t="s">
        <v>21</v>
      </c>
      <c r="E24" s="337"/>
      <c r="F24" s="572"/>
      <c r="G24" s="350" t="s">
        <v>1388</v>
      </c>
      <c r="H24" s="93" t="str">
        <f t="shared" si="0"/>
        <v>바로가기</v>
      </c>
      <c r="I24" s="515">
        <v>2</v>
      </c>
      <c r="J24" s="25">
        <v>14</v>
      </c>
      <c r="K24" s="345">
        <v>500</v>
      </c>
      <c r="L24" s="345">
        <v>550</v>
      </c>
      <c r="M24" s="135"/>
      <c r="N24" s="109"/>
      <c r="O24" s="135" t="s">
        <v>1503</v>
      </c>
      <c r="P24" s="100" t="s">
        <v>1504</v>
      </c>
      <c r="Q24" s="135" t="s">
        <v>1478</v>
      </c>
      <c r="R24" s="100" t="s">
        <v>1502</v>
      </c>
      <c r="S24" s="135" t="s">
        <v>1492</v>
      </c>
      <c r="T24" s="100"/>
      <c r="U24" s="135" t="s">
        <v>1501</v>
      </c>
      <c r="V24" s="100"/>
      <c r="W24" s="135" t="s">
        <v>1480</v>
      </c>
      <c r="X24" s="100"/>
      <c r="Y24" s="723" t="str">
        <f>IF(G24="","",VLOOKUP(G24,과정코드!$A$2:$B$494,2,0))</f>
        <v>COL0104336</v>
      </c>
    </row>
    <row r="25" spans="1:25" ht="23.1" customHeight="1">
      <c r="A25" s="778"/>
      <c r="B25" s="343">
        <v>21</v>
      </c>
      <c r="C25" s="161" t="s">
        <v>20</v>
      </c>
      <c r="D25" s="337" t="s">
        <v>21</v>
      </c>
      <c r="E25" s="7"/>
      <c r="F25" s="572"/>
      <c r="G25" s="350" t="s">
        <v>1353</v>
      </c>
      <c r="H25" s="93" t="str">
        <f t="shared" si="0"/>
        <v>바로가기</v>
      </c>
      <c r="I25" s="515">
        <v>1</v>
      </c>
      <c r="J25" s="25">
        <v>7</v>
      </c>
      <c r="K25" s="345">
        <v>320</v>
      </c>
      <c r="L25" s="345">
        <v>350</v>
      </c>
      <c r="M25" s="135"/>
      <c r="N25" s="346" t="s">
        <v>1452</v>
      </c>
      <c r="O25" s="135" t="s">
        <v>1511</v>
      </c>
      <c r="P25" s="100" t="s">
        <v>1476</v>
      </c>
      <c r="Q25" s="135" t="s">
        <v>1509</v>
      </c>
      <c r="R25" s="100" t="s">
        <v>1453</v>
      </c>
      <c r="S25" s="135"/>
      <c r="T25" s="100" t="s">
        <v>1475</v>
      </c>
      <c r="U25" s="135" t="s">
        <v>1508</v>
      </c>
      <c r="V25" s="100" t="s">
        <v>1507</v>
      </c>
      <c r="W25" s="135"/>
      <c r="X25" s="346" t="s">
        <v>1505</v>
      </c>
      <c r="Y25" s="723" t="str">
        <f>IF(G25="","",VLOOKUP(G25,과정코드!$A$2:$B$494,2,0))</f>
        <v>COL0104329</v>
      </c>
    </row>
    <row r="26" spans="1:25" ht="23.1" customHeight="1">
      <c r="A26" s="778"/>
      <c r="B26" s="343">
        <v>22</v>
      </c>
      <c r="C26" s="161" t="s">
        <v>20</v>
      </c>
      <c r="D26" s="337" t="s">
        <v>21</v>
      </c>
      <c r="E26" s="18"/>
      <c r="F26" s="559" t="s">
        <v>453</v>
      </c>
      <c r="G26" s="350" t="s">
        <v>1389</v>
      </c>
      <c r="H26" s="93" t="str">
        <f t="shared" si="0"/>
        <v>바로가기</v>
      </c>
      <c r="I26" s="516">
        <v>1</v>
      </c>
      <c r="J26" s="351">
        <v>7</v>
      </c>
      <c r="K26" s="345">
        <v>320</v>
      </c>
      <c r="L26" s="345">
        <v>350</v>
      </c>
      <c r="M26" s="135" t="s">
        <v>1459</v>
      </c>
      <c r="N26" s="100"/>
      <c r="O26" s="135"/>
      <c r="P26" s="100" t="s">
        <v>1510</v>
      </c>
      <c r="Q26" s="135"/>
      <c r="R26" s="109"/>
      <c r="S26" s="135"/>
      <c r="T26" s="109" t="s">
        <v>1440</v>
      </c>
      <c r="U26" s="135"/>
      <c r="V26" s="100" t="s">
        <v>1506</v>
      </c>
      <c r="W26" s="135"/>
      <c r="X26" s="109" t="s">
        <v>1452</v>
      </c>
      <c r="Y26" s="723" t="str">
        <f>IF(G26="","",VLOOKUP(G26,과정코드!$A$2:$B$494,2,0))</f>
        <v>COL0104330</v>
      </c>
    </row>
    <row r="27" spans="1:25" ht="23.1" customHeight="1">
      <c r="A27" s="778"/>
      <c r="B27" s="343">
        <v>23</v>
      </c>
      <c r="C27" s="161" t="s">
        <v>20</v>
      </c>
      <c r="D27" s="337" t="s">
        <v>21</v>
      </c>
      <c r="E27" s="18"/>
      <c r="F27" s="559" t="s">
        <v>453</v>
      </c>
      <c r="G27" s="350" t="s">
        <v>1320</v>
      </c>
      <c r="H27" s="93" t="str">
        <f t="shared" si="0"/>
        <v>바로가기</v>
      </c>
      <c r="I27" s="516">
        <v>2</v>
      </c>
      <c r="J27" s="351">
        <v>14</v>
      </c>
      <c r="K27" s="345">
        <v>500</v>
      </c>
      <c r="L27" s="345">
        <v>550</v>
      </c>
      <c r="M27" s="135"/>
      <c r="N27" s="100" t="s">
        <v>1442</v>
      </c>
      <c r="O27" s="135"/>
      <c r="P27" s="100"/>
      <c r="Q27" s="135"/>
      <c r="R27" s="109"/>
      <c r="S27" s="135" t="s">
        <v>1512</v>
      </c>
      <c r="T27" s="109"/>
      <c r="U27" s="135"/>
      <c r="V27" s="100"/>
      <c r="W27" s="135"/>
      <c r="X27" s="109"/>
      <c r="Y27" s="723" t="str">
        <f>IF(G27="","",VLOOKUP(G27,과정코드!$A$2:$B$494,2,0))</f>
        <v>COL0104332</v>
      </c>
    </row>
    <row r="28" spans="1:25" ht="23.1" customHeight="1">
      <c r="A28" s="778"/>
      <c r="B28" s="343">
        <v>24</v>
      </c>
      <c r="C28" s="161" t="s">
        <v>20</v>
      </c>
      <c r="D28" s="337" t="s">
        <v>21</v>
      </c>
      <c r="E28" s="7"/>
      <c r="F28" s="559" t="s">
        <v>453</v>
      </c>
      <c r="G28" s="350" t="s">
        <v>1383</v>
      </c>
      <c r="H28" s="93" t="str">
        <f t="shared" si="0"/>
        <v>바로가기</v>
      </c>
      <c r="I28" s="515">
        <v>1</v>
      </c>
      <c r="J28" s="25">
        <v>7</v>
      </c>
      <c r="K28" s="345">
        <v>320</v>
      </c>
      <c r="L28" s="345">
        <v>350</v>
      </c>
      <c r="M28" s="135"/>
      <c r="N28" s="346" t="s">
        <v>1452</v>
      </c>
      <c r="O28" s="135"/>
      <c r="P28" s="100"/>
      <c r="Q28" s="135" t="s">
        <v>1429</v>
      </c>
      <c r="R28" s="100"/>
      <c r="S28" s="135"/>
      <c r="T28" s="100"/>
      <c r="U28" s="135" t="s">
        <v>1430</v>
      </c>
      <c r="V28" s="100"/>
      <c r="W28" s="135"/>
      <c r="X28" s="346"/>
      <c r="Y28" s="723" t="str">
        <f>IF(G28="","",VLOOKUP(G28,과정코드!$A$2:$B$494,2,0))</f>
        <v>COL0104331</v>
      </c>
    </row>
    <row r="29" spans="1:25" ht="23.1" customHeight="1">
      <c r="A29" s="778"/>
      <c r="B29" s="343">
        <v>25</v>
      </c>
      <c r="C29" s="161" t="s">
        <v>20</v>
      </c>
      <c r="D29" s="337" t="s">
        <v>21</v>
      </c>
      <c r="E29" s="18"/>
      <c r="F29" s="572"/>
      <c r="G29" s="350" t="s">
        <v>413</v>
      </c>
      <c r="H29" s="93" t="str">
        <f t="shared" si="0"/>
        <v>바로가기</v>
      </c>
      <c r="I29" s="515">
        <v>2</v>
      </c>
      <c r="J29" s="25">
        <v>14</v>
      </c>
      <c r="K29" s="345">
        <v>500</v>
      </c>
      <c r="L29" s="345">
        <v>550</v>
      </c>
      <c r="M29" s="135"/>
      <c r="N29" s="346"/>
      <c r="O29" s="135" t="s">
        <v>400</v>
      </c>
      <c r="P29" s="352"/>
      <c r="Q29" s="135"/>
      <c r="R29" s="100"/>
      <c r="S29" s="135"/>
      <c r="T29" s="352" t="s">
        <v>1513</v>
      </c>
      <c r="U29" s="135"/>
      <c r="V29" s="100"/>
      <c r="W29" s="135"/>
      <c r="X29" s="346"/>
      <c r="Y29" s="723" t="str">
        <f>IF(G29="","",VLOOKUP(G29,과정코드!$A$2:$B$494,2,0))</f>
        <v>COL0104337</v>
      </c>
    </row>
    <row r="30" spans="1:25" ht="23.1" customHeight="1">
      <c r="A30" s="778"/>
      <c r="B30" s="343">
        <v>26</v>
      </c>
      <c r="C30" s="161" t="s">
        <v>20</v>
      </c>
      <c r="D30" s="337" t="s">
        <v>21</v>
      </c>
      <c r="E30" s="18"/>
      <c r="F30" s="559" t="s">
        <v>453</v>
      </c>
      <c r="G30" s="357" t="s">
        <v>1489</v>
      </c>
      <c r="H30" s="93" t="str">
        <f t="shared" si="0"/>
        <v>바로가기</v>
      </c>
      <c r="I30" s="515">
        <v>1</v>
      </c>
      <c r="J30" s="25">
        <v>7</v>
      </c>
      <c r="K30" s="345">
        <v>320</v>
      </c>
      <c r="L30" s="345">
        <v>350</v>
      </c>
      <c r="M30" s="135"/>
      <c r="N30" s="346" t="s">
        <v>1441</v>
      </c>
      <c r="O30" s="135"/>
      <c r="P30" s="352"/>
      <c r="Q30" s="135"/>
      <c r="R30" s="100"/>
      <c r="S30" s="135" t="s">
        <v>1465</v>
      </c>
      <c r="T30" s="352"/>
      <c r="U30" s="135"/>
      <c r="V30" s="100"/>
      <c r="W30" s="135" t="s">
        <v>1466</v>
      </c>
      <c r="X30" s="346"/>
      <c r="Y30" s="723" t="str">
        <f>IF(G30="","",VLOOKUP(G30,과정코드!$A$2:$B$494,2,0))</f>
        <v>COL0104334</v>
      </c>
    </row>
    <row r="31" spans="1:25" ht="23.1" customHeight="1">
      <c r="A31" s="778"/>
      <c r="B31" s="343">
        <v>27</v>
      </c>
      <c r="C31" s="161" t="s">
        <v>20</v>
      </c>
      <c r="D31" s="337" t="s">
        <v>21</v>
      </c>
      <c r="E31" s="18"/>
      <c r="F31" s="559" t="s">
        <v>453</v>
      </c>
      <c r="G31" s="49" t="s">
        <v>1641</v>
      </c>
      <c r="H31" s="93" t="str">
        <f t="shared" si="0"/>
        <v>바로가기</v>
      </c>
      <c r="I31" s="515">
        <v>1</v>
      </c>
      <c r="J31" s="25">
        <v>7</v>
      </c>
      <c r="K31" s="345">
        <v>320</v>
      </c>
      <c r="L31" s="345">
        <v>350</v>
      </c>
      <c r="M31" s="135"/>
      <c r="N31" s="346"/>
      <c r="O31" s="135"/>
      <c r="P31" s="352" t="s">
        <v>1453</v>
      </c>
      <c r="Q31" s="135"/>
      <c r="R31" s="100"/>
      <c r="S31" s="135"/>
      <c r="T31" s="352"/>
      <c r="U31" s="135"/>
      <c r="V31" s="100"/>
      <c r="W31" s="135" t="s">
        <v>716</v>
      </c>
      <c r="X31" s="346"/>
      <c r="Y31" s="723" t="str">
        <f>IF(G31="","",VLOOKUP(G31,과정코드!$A$2:$B$494,2,0))</f>
        <v>COL0104335</v>
      </c>
    </row>
    <row r="32" spans="1:25" ht="23.1" customHeight="1">
      <c r="A32" s="779"/>
      <c r="B32" s="343">
        <v>28</v>
      </c>
      <c r="C32" s="287" t="s">
        <v>20</v>
      </c>
      <c r="D32" s="353" t="s">
        <v>21</v>
      </c>
      <c r="E32" s="157"/>
      <c r="F32" s="573" t="s">
        <v>453</v>
      </c>
      <c r="G32" s="350" t="s">
        <v>1392</v>
      </c>
      <c r="H32" s="93" t="str">
        <f t="shared" si="0"/>
        <v>바로가기</v>
      </c>
      <c r="I32" s="578">
        <v>1</v>
      </c>
      <c r="J32" s="354">
        <v>7</v>
      </c>
      <c r="K32" s="355">
        <v>320</v>
      </c>
      <c r="L32" s="355">
        <v>350</v>
      </c>
      <c r="M32" s="135"/>
      <c r="N32" s="100"/>
      <c r="O32" s="135"/>
      <c r="P32" s="100" t="s">
        <v>1453</v>
      </c>
      <c r="Q32" s="135"/>
      <c r="R32" s="109"/>
      <c r="S32" s="135"/>
      <c r="T32" s="109"/>
      <c r="U32" s="135"/>
      <c r="V32" s="100" t="s">
        <v>1436</v>
      </c>
      <c r="W32" s="135"/>
      <c r="X32" s="109"/>
      <c r="Y32" s="723" t="str">
        <f>IF(G32="","",VLOOKUP(G32,과정코드!$A$2:$B$494,2,0))</f>
        <v>COL0104338</v>
      </c>
    </row>
    <row r="33" spans="1:25" ht="30" customHeight="1">
      <c r="A33" s="474" t="s">
        <v>1707</v>
      </c>
      <c r="B33" s="90"/>
      <c r="C33" s="90"/>
      <c r="D33" s="90"/>
      <c r="E33" s="90"/>
      <c r="F33" s="94"/>
      <c r="G33" s="90"/>
      <c r="H33" s="90"/>
      <c r="I33" s="90"/>
      <c r="J33" s="90"/>
      <c r="K33" s="90"/>
      <c r="L33" s="91"/>
      <c r="M33" s="3" t="s">
        <v>16</v>
      </c>
      <c r="N33" s="3" t="s">
        <v>7</v>
      </c>
      <c r="O33" s="3" t="s">
        <v>9</v>
      </c>
      <c r="P33" s="3" t="s">
        <v>1</v>
      </c>
      <c r="Q33" s="3" t="s">
        <v>14</v>
      </c>
      <c r="R33" s="3" t="s">
        <v>0</v>
      </c>
      <c r="S33" s="3" t="s">
        <v>17</v>
      </c>
      <c r="T33" s="3" t="s">
        <v>13</v>
      </c>
      <c r="U33" s="3" t="s">
        <v>2</v>
      </c>
      <c r="V33" s="3" t="s">
        <v>11</v>
      </c>
      <c r="W33" s="3" t="s">
        <v>8</v>
      </c>
      <c r="X33" s="3" t="s">
        <v>19</v>
      </c>
      <c r="Y33" s="723" t="str">
        <f>IF(G33="","",VLOOKUP(G33,과정코드!$A$2:$B$494,2,0))</f>
        <v/>
      </c>
    </row>
    <row r="34" spans="1:25" ht="40.5">
      <c r="A34" s="780" t="s">
        <v>42</v>
      </c>
      <c r="B34" s="356">
        <v>1</v>
      </c>
      <c r="C34" s="161" t="s">
        <v>20</v>
      </c>
      <c r="D34" s="337" t="s">
        <v>21</v>
      </c>
      <c r="E34" s="18" t="s">
        <v>21</v>
      </c>
      <c r="F34" s="154"/>
      <c r="G34" s="357" t="s">
        <v>103</v>
      </c>
      <c r="H34" s="93" t="str">
        <f t="shared" si="0"/>
        <v>바로가기</v>
      </c>
      <c r="I34" s="515">
        <v>2</v>
      </c>
      <c r="J34" s="25">
        <v>14</v>
      </c>
      <c r="K34" s="345">
        <v>510</v>
      </c>
      <c r="L34" s="345">
        <v>560</v>
      </c>
      <c r="M34" s="135" t="s">
        <v>1469</v>
      </c>
      <c r="N34" s="346" t="s">
        <v>1486</v>
      </c>
      <c r="O34" s="135" t="s">
        <v>1708</v>
      </c>
      <c r="P34" s="100" t="s">
        <v>1709</v>
      </c>
      <c r="Q34" s="135" t="s">
        <v>1514</v>
      </c>
      <c r="R34" s="100" t="s">
        <v>1710</v>
      </c>
      <c r="S34" s="135" t="s">
        <v>1711</v>
      </c>
      <c r="T34" s="100" t="s">
        <v>1515</v>
      </c>
      <c r="U34" s="135" t="s">
        <v>1712</v>
      </c>
      <c r="V34" s="100" t="s">
        <v>1516</v>
      </c>
      <c r="W34" s="135" t="s">
        <v>1517</v>
      </c>
      <c r="X34" s="100" t="s">
        <v>714</v>
      </c>
      <c r="Y34" s="723" t="str">
        <f>IF(G34="","",VLOOKUP(G34,과정코드!$A$2:$B$494,2,0))</f>
        <v>COL0104364</v>
      </c>
    </row>
    <row r="35" spans="1:25" ht="27">
      <c r="A35" s="781"/>
      <c r="B35" s="356">
        <v>2</v>
      </c>
      <c r="C35" s="161" t="s">
        <v>20</v>
      </c>
      <c r="D35" s="337" t="s">
        <v>21</v>
      </c>
      <c r="E35" s="18" t="s">
        <v>21</v>
      </c>
      <c r="F35" s="574"/>
      <c r="G35" s="359" t="s">
        <v>1808</v>
      </c>
      <c r="H35" s="93" t="str">
        <f t="shared" si="0"/>
        <v>바로가기</v>
      </c>
      <c r="I35" s="515">
        <v>2</v>
      </c>
      <c r="J35" s="25">
        <v>14</v>
      </c>
      <c r="K35" s="345">
        <v>510</v>
      </c>
      <c r="L35" s="345">
        <v>560</v>
      </c>
      <c r="M35" s="135"/>
      <c r="N35" s="346" t="s">
        <v>1519</v>
      </c>
      <c r="O35" s="135" t="s">
        <v>455</v>
      </c>
      <c r="P35" s="100" t="s">
        <v>1521</v>
      </c>
      <c r="Q35" s="135"/>
      <c r="R35" s="100" t="s">
        <v>1713</v>
      </c>
      <c r="S35" s="135"/>
      <c r="T35" s="100"/>
      <c r="U35" s="135" t="s">
        <v>1449</v>
      </c>
      <c r="V35" s="100" t="s">
        <v>1504</v>
      </c>
      <c r="W35" s="135" t="s">
        <v>1490</v>
      </c>
      <c r="X35" s="100" t="s">
        <v>1524</v>
      </c>
      <c r="Y35" s="723" t="str">
        <f>IF(G35="","",VLOOKUP(G35,과정코드!$A$2:$B$494,2,0))</f>
        <v>COL0104362</v>
      </c>
    </row>
    <row r="36" spans="1:25" ht="23.1" customHeight="1">
      <c r="A36" s="781"/>
      <c r="B36" s="356">
        <v>3</v>
      </c>
      <c r="C36" s="161" t="s">
        <v>20</v>
      </c>
      <c r="D36" s="337" t="s">
        <v>21</v>
      </c>
      <c r="E36" s="18" t="s">
        <v>21</v>
      </c>
      <c r="F36" s="154"/>
      <c r="G36" s="359" t="s">
        <v>71</v>
      </c>
      <c r="H36" s="93" t="str">
        <f t="shared" si="0"/>
        <v>바로가기</v>
      </c>
      <c r="I36" s="515">
        <v>3</v>
      </c>
      <c r="J36" s="25">
        <v>21</v>
      </c>
      <c r="K36" s="345">
        <v>590</v>
      </c>
      <c r="L36" s="345">
        <v>660</v>
      </c>
      <c r="M36" s="135"/>
      <c r="N36" s="346" t="s">
        <v>1518</v>
      </c>
      <c r="O36" s="135" t="s">
        <v>1520</v>
      </c>
      <c r="P36" s="100"/>
      <c r="Q36" s="135" t="s">
        <v>1522</v>
      </c>
      <c r="R36" s="100"/>
      <c r="S36" s="135" t="s">
        <v>846</v>
      </c>
      <c r="T36" s="100" t="s">
        <v>1523</v>
      </c>
      <c r="U36" s="135"/>
      <c r="V36" s="100" t="s">
        <v>1525</v>
      </c>
      <c r="W36" s="135" t="s">
        <v>1500</v>
      </c>
      <c r="X36" s="100"/>
      <c r="Y36" s="723" t="str">
        <f>IF(G36="","",VLOOKUP(G36,과정코드!$A$2:$B$494,2,0))</f>
        <v>COL0104363</v>
      </c>
    </row>
    <row r="37" spans="1:25" ht="23.1" customHeight="1">
      <c r="A37" s="781"/>
      <c r="B37" s="356">
        <v>4</v>
      </c>
      <c r="C37" s="161" t="s">
        <v>20</v>
      </c>
      <c r="D37" s="337" t="s">
        <v>21</v>
      </c>
      <c r="E37" s="18" t="s">
        <v>21</v>
      </c>
      <c r="F37" s="154"/>
      <c r="G37" s="357" t="s">
        <v>1809</v>
      </c>
      <c r="H37" s="93" t="str">
        <f t="shared" si="0"/>
        <v>바로가기</v>
      </c>
      <c r="I37" s="515">
        <v>2</v>
      </c>
      <c r="J37" s="25">
        <v>14</v>
      </c>
      <c r="K37" s="345">
        <v>510</v>
      </c>
      <c r="L37" s="345">
        <v>560</v>
      </c>
      <c r="M37" s="135"/>
      <c r="N37" s="346"/>
      <c r="O37" s="135" t="s">
        <v>1480</v>
      </c>
      <c r="P37" s="100"/>
      <c r="Q37" s="135"/>
      <c r="R37" s="100" t="s">
        <v>842</v>
      </c>
      <c r="S37" s="135"/>
      <c r="T37" s="100"/>
      <c r="U37" s="135" t="s">
        <v>464</v>
      </c>
      <c r="V37" s="100"/>
      <c r="W37" s="135"/>
      <c r="X37" s="100" t="s">
        <v>464</v>
      </c>
      <c r="Y37" s="723" t="str">
        <f>IF(G37="","",VLOOKUP(G37,과정코드!$A$2:$B$494,2,0))</f>
        <v>COL0104367</v>
      </c>
    </row>
    <row r="38" spans="1:25" ht="23.1" customHeight="1">
      <c r="A38" s="781"/>
      <c r="B38" s="356">
        <v>5</v>
      </c>
      <c r="C38" s="161" t="s">
        <v>20</v>
      </c>
      <c r="D38" s="337" t="s">
        <v>21</v>
      </c>
      <c r="E38" s="18" t="s">
        <v>21</v>
      </c>
      <c r="F38" s="154"/>
      <c r="G38" s="357" t="s">
        <v>72</v>
      </c>
      <c r="H38" s="93" t="str">
        <f t="shared" si="0"/>
        <v>바로가기</v>
      </c>
      <c r="I38" s="515">
        <v>3</v>
      </c>
      <c r="J38" s="25">
        <v>21</v>
      </c>
      <c r="K38" s="345">
        <v>590</v>
      </c>
      <c r="L38" s="345">
        <v>660</v>
      </c>
      <c r="M38" s="135"/>
      <c r="N38" s="346" t="s">
        <v>1532</v>
      </c>
      <c r="O38" s="135" t="s">
        <v>1531</v>
      </c>
      <c r="P38" s="100"/>
      <c r="Q38" s="135" t="s">
        <v>1530</v>
      </c>
      <c r="R38" s="100" t="s">
        <v>1529</v>
      </c>
      <c r="S38" s="135" t="s">
        <v>1528</v>
      </c>
      <c r="T38" s="100"/>
      <c r="U38" s="135" t="s">
        <v>1526</v>
      </c>
      <c r="V38" s="100" t="s">
        <v>1527</v>
      </c>
      <c r="W38" s="135"/>
      <c r="X38" s="100" t="s">
        <v>1526</v>
      </c>
      <c r="Y38" s="723" t="str">
        <f>IF(G38="","",VLOOKUP(G38,과정코드!$A$2:$B$494,2,0))</f>
        <v>COL0104360</v>
      </c>
    </row>
    <row r="39" spans="1:25" ht="23.1" customHeight="1">
      <c r="A39" s="781"/>
      <c r="B39" s="356">
        <v>6</v>
      </c>
      <c r="C39" s="161" t="s">
        <v>20</v>
      </c>
      <c r="D39" s="337" t="s">
        <v>21</v>
      </c>
      <c r="E39" s="18" t="s">
        <v>21</v>
      </c>
      <c r="F39" s="154"/>
      <c r="G39" s="359" t="s">
        <v>1810</v>
      </c>
      <c r="H39" s="93" t="str">
        <f t="shared" si="0"/>
        <v>바로가기</v>
      </c>
      <c r="I39" s="515">
        <v>2</v>
      </c>
      <c r="J39" s="25">
        <v>14</v>
      </c>
      <c r="K39" s="345">
        <v>510</v>
      </c>
      <c r="L39" s="345">
        <v>560</v>
      </c>
      <c r="M39" s="135"/>
      <c r="N39" s="346" t="s">
        <v>455</v>
      </c>
      <c r="O39" s="135"/>
      <c r="P39" s="100"/>
      <c r="Q39" s="135" t="s">
        <v>714</v>
      </c>
      <c r="R39" s="100"/>
      <c r="S39" s="135"/>
      <c r="T39" s="100"/>
      <c r="U39" s="135"/>
      <c r="V39" s="100" t="s">
        <v>1533</v>
      </c>
      <c r="W39" s="135"/>
      <c r="X39" s="100"/>
      <c r="Y39" s="723" t="str">
        <f>IF(G39="","",VLOOKUP(G39,과정코드!$A$2:$B$494,2,0))</f>
        <v>COL0104365</v>
      </c>
    </row>
    <row r="40" spans="1:25" ht="23.1" customHeight="1">
      <c r="A40" s="781"/>
      <c r="B40" s="356">
        <v>7</v>
      </c>
      <c r="C40" s="161" t="s">
        <v>20</v>
      </c>
      <c r="D40" s="337" t="s">
        <v>21</v>
      </c>
      <c r="E40" s="18" t="s">
        <v>21</v>
      </c>
      <c r="F40" s="154"/>
      <c r="G40" s="357" t="s">
        <v>1811</v>
      </c>
      <c r="H40" s="93" t="str">
        <f t="shared" si="0"/>
        <v>바로가기</v>
      </c>
      <c r="I40" s="515">
        <v>2</v>
      </c>
      <c r="J40" s="25">
        <v>14</v>
      </c>
      <c r="K40" s="345">
        <v>510</v>
      </c>
      <c r="L40" s="345">
        <v>560</v>
      </c>
      <c r="M40" s="135"/>
      <c r="N40" s="6"/>
      <c r="O40" s="135" t="s">
        <v>1490</v>
      </c>
      <c r="P40" s="101"/>
      <c r="Q40" s="135"/>
      <c r="R40" s="102" t="s">
        <v>1470</v>
      </c>
      <c r="S40" s="135"/>
      <c r="T40" s="101"/>
      <c r="U40" s="135"/>
      <c r="V40" s="101"/>
      <c r="W40" s="135" t="s">
        <v>455</v>
      </c>
      <c r="X40" s="102"/>
      <c r="Y40" s="723" t="str">
        <f>IF(G40="","",VLOOKUP(G40,과정코드!$A$2:$B$494,2,0))</f>
        <v>COL0104361</v>
      </c>
    </row>
    <row r="41" spans="1:25" ht="27">
      <c r="A41" s="781"/>
      <c r="B41" s="356">
        <v>8</v>
      </c>
      <c r="C41" s="161" t="s">
        <v>20</v>
      </c>
      <c r="D41" s="337" t="s">
        <v>21</v>
      </c>
      <c r="E41" s="18" t="s">
        <v>21</v>
      </c>
      <c r="F41" s="154"/>
      <c r="G41" s="357" t="s">
        <v>1812</v>
      </c>
      <c r="H41" s="93" t="str">
        <f t="shared" si="0"/>
        <v>바로가기</v>
      </c>
      <c r="I41" s="516">
        <v>1</v>
      </c>
      <c r="J41" s="351">
        <v>7</v>
      </c>
      <c r="K41" s="345">
        <v>320</v>
      </c>
      <c r="L41" s="345">
        <v>320</v>
      </c>
      <c r="M41" s="135"/>
      <c r="N41" s="346" t="s">
        <v>1535</v>
      </c>
      <c r="O41" s="135" t="s">
        <v>1466</v>
      </c>
      <c r="P41" s="100" t="s">
        <v>1458</v>
      </c>
      <c r="Q41" s="135"/>
      <c r="R41" s="100" t="s">
        <v>1534</v>
      </c>
      <c r="S41" s="135" t="s">
        <v>1476</v>
      </c>
      <c r="T41" s="100" t="s">
        <v>1536</v>
      </c>
      <c r="U41" s="135" t="s">
        <v>1575</v>
      </c>
      <c r="V41" s="100" t="s">
        <v>1537</v>
      </c>
      <c r="W41" s="135" t="s">
        <v>720</v>
      </c>
      <c r="X41" s="100"/>
      <c r="Y41" s="723" t="str">
        <f>IF(G41="","",VLOOKUP(G41,과정코드!$A$2:$B$494,2,0))</f>
        <v>COL0104368</v>
      </c>
    </row>
    <row r="42" spans="1:25" ht="23.1" customHeight="1">
      <c r="A42" s="782" t="s">
        <v>43</v>
      </c>
      <c r="B42" s="356">
        <v>9</v>
      </c>
      <c r="C42" s="161" t="s">
        <v>20</v>
      </c>
      <c r="D42" s="337" t="s">
        <v>21</v>
      </c>
      <c r="E42" s="18" t="s">
        <v>21</v>
      </c>
      <c r="F42" s="154"/>
      <c r="G42" s="359" t="s">
        <v>1813</v>
      </c>
      <c r="H42" s="93" t="str">
        <f t="shared" si="0"/>
        <v>바로가기</v>
      </c>
      <c r="I42" s="515">
        <v>2</v>
      </c>
      <c r="J42" s="25">
        <v>14</v>
      </c>
      <c r="K42" s="345">
        <v>510</v>
      </c>
      <c r="L42" s="345">
        <v>560</v>
      </c>
      <c r="M42" s="135"/>
      <c r="N42" s="346"/>
      <c r="O42" s="135" t="s">
        <v>1494</v>
      </c>
      <c r="P42" s="346"/>
      <c r="Q42" s="135" t="s">
        <v>1538</v>
      </c>
      <c r="R42" s="100"/>
      <c r="S42" s="135"/>
      <c r="T42" s="100"/>
      <c r="U42" s="135" t="s">
        <v>1478</v>
      </c>
      <c r="V42" s="100"/>
      <c r="W42" s="135"/>
      <c r="X42" s="100"/>
      <c r="Y42" s="723" t="str">
        <f>IF(G42="","",VLOOKUP(G42,과정코드!$A$2:$B$494,2,0))</f>
        <v>COL0104358</v>
      </c>
    </row>
    <row r="43" spans="1:25" ht="27">
      <c r="A43" s="782"/>
      <c r="B43" s="356">
        <v>10</v>
      </c>
      <c r="C43" s="161" t="s">
        <v>20</v>
      </c>
      <c r="D43" s="337" t="s">
        <v>21</v>
      </c>
      <c r="E43" s="18" t="s">
        <v>21</v>
      </c>
      <c r="F43" s="154"/>
      <c r="G43" s="316" t="s">
        <v>1814</v>
      </c>
      <c r="H43" s="93" t="str">
        <f t="shared" si="0"/>
        <v>바로가기</v>
      </c>
      <c r="I43" s="515">
        <v>1</v>
      </c>
      <c r="J43" s="25">
        <v>7</v>
      </c>
      <c r="K43" s="345">
        <v>320</v>
      </c>
      <c r="L43" s="345">
        <v>320</v>
      </c>
      <c r="M43" s="135"/>
      <c r="N43" s="346"/>
      <c r="O43" s="135"/>
      <c r="P43" s="346"/>
      <c r="Q43" s="135" t="s">
        <v>1459</v>
      </c>
      <c r="R43" s="100"/>
      <c r="S43" s="135" t="s">
        <v>1488</v>
      </c>
      <c r="T43" s="100"/>
      <c r="U43" s="135"/>
      <c r="V43" s="100"/>
      <c r="W43" s="135" t="s">
        <v>1539</v>
      </c>
      <c r="X43" s="100"/>
      <c r="Y43" s="723" t="str">
        <f>IF(G43="","",VLOOKUP(G43,과정코드!$A$2:$B$494,2,0))</f>
        <v>COL0104359</v>
      </c>
    </row>
    <row r="44" spans="1:25" ht="40.5">
      <c r="A44" s="782" t="s">
        <v>1402</v>
      </c>
      <c r="B44" s="356">
        <v>11</v>
      </c>
      <c r="C44" s="161" t="s">
        <v>20</v>
      </c>
      <c r="D44" s="337" t="s">
        <v>21</v>
      </c>
      <c r="E44" s="18" t="s">
        <v>21</v>
      </c>
      <c r="F44" s="154"/>
      <c r="G44" s="359" t="s">
        <v>1815</v>
      </c>
      <c r="H44" s="93" t="str">
        <f t="shared" si="0"/>
        <v>바로가기</v>
      </c>
      <c r="I44" s="515">
        <v>2</v>
      </c>
      <c r="J44" s="25">
        <v>14</v>
      </c>
      <c r="K44" s="345">
        <v>510</v>
      </c>
      <c r="L44" s="345">
        <v>560</v>
      </c>
      <c r="M44" s="135"/>
      <c r="N44" s="346" t="s">
        <v>1484</v>
      </c>
      <c r="O44" s="135" t="s">
        <v>1540</v>
      </c>
      <c r="P44" s="346" t="s">
        <v>1541</v>
      </c>
      <c r="Q44" s="135" t="s">
        <v>1542</v>
      </c>
      <c r="R44" s="100" t="s">
        <v>1543</v>
      </c>
      <c r="S44" s="135" t="s">
        <v>1544</v>
      </c>
      <c r="T44" s="100" t="s">
        <v>1512</v>
      </c>
      <c r="U44" s="135" t="s">
        <v>1545</v>
      </c>
      <c r="V44" s="100" t="s">
        <v>1490</v>
      </c>
      <c r="W44" s="135" t="s">
        <v>1546</v>
      </c>
      <c r="X44" s="100" t="s">
        <v>1547</v>
      </c>
      <c r="Y44" s="723" t="str">
        <f>IF(G44="","",VLOOKUP(G44,과정코드!$A$2:$B$494,2,0))</f>
        <v>COL0104356</v>
      </c>
    </row>
    <row r="45" spans="1:25" ht="30" customHeight="1">
      <c r="A45" s="782"/>
      <c r="B45" s="356">
        <v>12</v>
      </c>
      <c r="C45" s="161" t="s">
        <v>20</v>
      </c>
      <c r="D45" s="337" t="s">
        <v>21</v>
      </c>
      <c r="E45" s="18"/>
      <c r="F45" s="559" t="s">
        <v>453</v>
      </c>
      <c r="G45" s="359" t="s">
        <v>1462</v>
      </c>
      <c r="H45" s="93" t="str">
        <f t="shared" si="0"/>
        <v>바로가기</v>
      </c>
      <c r="I45" s="515">
        <v>1</v>
      </c>
      <c r="J45" s="25">
        <v>7</v>
      </c>
      <c r="K45" s="345">
        <v>320</v>
      </c>
      <c r="L45" s="345">
        <v>350</v>
      </c>
      <c r="M45" s="135"/>
      <c r="N45" s="346"/>
      <c r="O45" s="135" t="s">
        <v>1466</v>
      </c>
      <c r="P45" s="346"/>
      <c r="Q45" s="135" t="s">
        <v>1432</v>
      </c>
      <c r="R45" s="100"/>
      <c r="S45" s="135"/>
      <c r="T45" s="100" t="s">
        <v>1548</v>
      </c>
      <c r="U45" s="135"/>
      <c r="V45" s="100"/>
      <c r="W45" s="135" t="s">
        <v>1466</v>
      </c>
      <c r="X45" s="100"/>
      <c r="Y45" s="723" t="str">
        <f>IF(G45="","",VLOOKUP(G45,과정코드!$A$2:$B$494,2,0))</f>
        <v>COL0104366</v>
      </c>
    </row>
    <row r="46" spans="1:25" ht="30" customHeight="1">
      <c r="A46" s="782"/>
      <c r="B46" s="356">
        <v>13</v>
      </c>
      <c r="C46" s="161" t="s">
        <v>20</v>
      </c>
      <c r="D46" s="337" t="s">
        <v>21</v>
      </c>
      <c r="E46" s="18"/>
      <c r="F46" s="559" t="s">
        <v>453</v>
      </c>
      <c r="G46" s="339" t="s">
        <v>1464</v>
      </c>
      <c r="H46" s="93" t="str">
        <f t="shared" si="0"/>
        <v>바로가기</v>
      </c>
      <c r="I46" s="575">
        <v>2</v>
      </c>
      <c r="J46" s="118">
        <v>14</v>
      </c>
      <c r="K46" s="46">
        <v>570</v>
      </c>
      <c r="L46" s="46">
        <v>620</v>
      </c>
      <c r="M46" s="135"/>
      <c r="N46" s="100"/>
      <c r="O46" s="135"/>
      <c r="P46" s="346"/>
      <c r="Q46" s="135"/>
      <c r="R46" s="100" t="s">
        <v>1467</v>
      </c>
      <c r="S46" s="135"/>
      <c r="T46" s="100"/>
      <c r="U46" s="135"/>
      <c r="V46" s="100"/>
      <c r="W46" s="135"/>
      <c r="X46" s="100" t="s">
        <v>1468</v>
      </c>
      <c r="Y46" s="723" t="str">
        <f>IF(G46="","",VLOOKUP(G46,과정코드!$A$2:$B$494,2,0))</f>
        <v>COL0104354</v>
      </c>
    </row>
    <row r="47" spans="1:25" ht="23.1" customHeight="1">
      <c r="A47" s="782"/>
      <c r="B47" s="356">
        <v>14</v>
      </c>
      <c r="C47" s="161" t="s">
        <v>20</v>
      </c>
      <c r="D47" s="337" t="s">
        <v>21</v>
      </c>
      <c r="E47" s="18" t="s">
        <v>21</v>
      </c>
      <c r="F47" s="154"/>
      <c r="G47" s="359" t="s">
        <v>1816</v>
      </c>
      <c r="H47" s="93" t="str">
        <f t="shared" si="0"/>
        <v>바로가기</v>
      </c>
      <c r="I47" s="515">
        <v>1</v>
      </c>
      <c r="J47" s="25">
        <v>7</v>
      </c>
      <c r="K47" s="345">
        <v>320</v>
      </c>
      <c r="L47" s="345">
        <v>320</v>
      </c>
      <c r="M47" s="135"/>
      <c r="N47" s="346" t="s">
        <v>1428</v>
      </c>
      <c r="O47" s="135"/>
      <c r="P47" s="346"/>
      <c r="Q47" s="135" t="s">
        <v>1459</v>
      </c>
      <c r="R47" s="100"/>
      <c r="S47" s="135" t="s">
        <v>1549</v>
      </c>
      <c r="T47" s="100"/>
      <c r="U47" s="135" t="s">
        <v>1438</v>
      </c>
      <c r="V47" s="100"/>
      <c r="W47" s="135" t="s">
        <v>1550</v>
      </c>
      <c r="X47" s="100"/>
      <c r="Y47" s="723" t="str">
        <f>IF(G47="","",VLOOKUP(G47,과정코드!$A$2:$B$494,2,0))</f>
        <v>COL0104355</v>
      </c>
    </row>
    <row r="48" spans="1:25" ht="23.1" customHeight="1">
      <c r="A48" s="782"/>
      <c r="B48" s="356">
        <v>15</v>
      </c>
      <c r="C48" s="161" t="s">
        <v>20</v>
      </c>
      <c r="D48" s="337" t="s">
        <v>21</v>
      </c>
      <c r="E48" s="18" t="s">
        <v>21</v>
      </c>
      <c r="F48" s="154"/>
      <c r="G48" s="359" t="s">
        <v>1817</v>
      </c>
      <c r="H48" s="93" t="str">
        <f t="shared" si="0"/>
        <v>바로가기</v>
      </c>
      <c r="I48" s="515">
        <v>1</v>
      </c>
      <c r="J48" s="25">
        <v>7</v>
      </c>
      <c r="K48" s="345">
        <v>320</v>
      </c>
      <c r="L48" s="345">
        <v>320</v>
      </c>
      <c r="M48" s="135"/>
      <c r="N48" s="346"/>
      <c r="O48" s="135"/>
      <c r="P48" s="346" t="s">
        <v>1488</v>
      </c>
      <c r="Q48" s="135"/>
      <c r="R48" s="100"/>
      <c r="S48" s="135"/>
      <c r="T48" s="100" t="s">
        <v>1551</v>
      </c>
      <c r="U48" s="135"/>
      <c r="V48" s="100"/>
      <c r="W48" s="135"/>
      <c r="X48" s="100" t="s">
        <v>1438</v>
      </c>
      <c r="Y48" s="723" t="str">
        <f>IF(G48="","",VLOOKUP(G48,과정코드!$A$2:$B$494,2,0))</f>
        <v>COL0104357</v>
      </c>
    </row>
  </sheetData>
  <mergeCells count="18">
    <mergeCell ref="K2:L2"/>
    <mergeCell ref="M2:X2"/>
    <mergeCell ref="A34:A41"/>
    <mergeCell ref="A42:A43"/>
    <mergeCell ref="A44:A48"/>
    <mergeCell ref="A23:A32"/>
    <mergeCell ref="A16:A22"/>
    <mergeCell ref="I2:J2"/>
    <mergeCell ref="H2:H3"/>
    <mergeCell ref="F2:F3"/>
    <mergeCell ref="C2:C3"/>
    <mergeCell ref="D2:D3"/>
    <mergeCell ref="A13:A15"/>
    <mergeCell ref="A2:A3"/>
    <mergeCell ref="B2:B3"/>
    <mergeCell ref="E2:E3"/>
    <mergeCell ref="G2:G3"/>
    <mergeCell ref="A5:A12"/>
  </mergeCells>
  <phoneticPr fontId="17" type="noConversion"/>
  <pageMargins left="0.36" right="0.28000000000000003" top="0.38" bottom="0.33" header="0.314861" footer="0.314861"/>
  <pageSetup paperSize="8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BG62"/>
  <sheetViews>
    <sheetView showGridLines="0" zoomScale="70" zoomScaleNormal="70" workbookViewId="0">
      <pane ySplit="3" topLeftCell="A4" activePane="bottomLeft" state="frozen"/>
      <selection activeCell="F18" sqref="F18"/>
      <selection pane="bottomLeft" activeCell="M2" sqref="M2:X2"/>
    </sheetView>
  </sheetViews>
  <sheetFormatPr defaultColWidth="8.75"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2.75" style="723" bestFit="1" customWidth="1"/>
    <col min="26" max="59" width="8.75" style="723"/>
  </cols>
  <sheetData>
    <row r="1" spans="1:25" ht="135" customHeight="1"/>
    <row r="2" spans="1:25" ht="38.25" customHeight="1">
      <c r="A2" s="755" t="s">
        <v>4</v>
      </c>
      <c r="B2" s="755" t="s">
        <v>6</v>
      </c>
      <c r="C2" s="756" t="s">
        <v>359</v>
      </c>
      <c r="D2" s="756" t="s">
        <v>361</v>
      </c>
      <c r="E2" s="756" t="s">
        <v>360</v>
      </c>
      <c r="F2" s="756" t="s">
        <v>358</v>
      </c>
      <c r="G2" s="755" t="s">
        <v>5</v>
      </c>
      <c r="H2" s="756" t="s">
        <v>48</v>
      </c>
      <c r="I2" s="755" t="s">
        <v>12</v>
      </c>
      <c r="J2" s="755"/>
      <c r="K2" s="756" t="s">
        <v>22</v>
      </c>
      <c r="L2" s="755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639"/>
    </row>
    <row r="3" spans="1:25" ht="37.15" customHeight="1">
      <c r="A3" s="755"/>
      <c r="B3" s="755"/>
      <c r="C3" s="755"/>
      <c r="D3" s="755"/>
      <c r="E3" s="755"/>
      <c r="F3" s="755"/>
      <c r="G3" s="755"/>
      <c r="H3" s="755"/>
      <c r="I3" s="145" t="s">
        <v>18</v>
      </c>
      <c r="J3" s="145" t="s">
        <v>3</v>
      </c>
      <c r="K3" s="145" t="s">
        <v>15</v>
      </c>
      <c r="L3" s="145" t="s">
        <v>10</v>
      </c>
      <c r="M3" s="703" t="s">
        <v>23</v>
      </c>
      <c r="N3" s="703" t="s">
        <v>24</v>
      </c>
      <c r="O3" s="703" t="s">
        <v>25</v>
      </c>
      <c r="P3" s="703" t="s">
        <v>26</v>
      </c>
      <c r="Q3" s="703" t="s">
        <v>27</v>
      </c>
      <c r="R3" s="703" t="s">
        <v>28</v>
      </c>
      <c r="S3" s="703" t="s">
        <v>29</v>
      </c>
      <c r="T3" s="703" t="s">
        <v>30</v>
      </c>
      <c r="U3" s="703" t="s">
        <v>31</v>
      </c>
      <c r="V3" s="703" t="s">
        <v>32</v>
      </c>
      <c r="W3" s="703" t="s">
        <v>33</v>
      </c>
      <c r="X3" s="703" t="s">
        <v>34</v>
      </c>
      <c r="Y3" s="639"/>
    </row>
    <row r="4" spans="1:25" ht="30" customHeight="1">
      <c r="A4" s="474" t="s">
        <v>1669</v>
      </c>
      <c r="B4" s="90"/>
      <c r="C4" s="90"/>
      <c r="D4" s="90"/>
      <c r="E4" s="90"/>
      <c r="F4" s="90"/>
      <c r="G4" s="90"/>
      <c r="H4" s="94"/>
      <c r="I4" s="90"/>
      <c r="J4" s="90"/>
      <c r="K4" s="90"/>
      <c r="L4" s="91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724" t="s">
        <v>2632</v>
      </c>
    </row>
    <row r="5" spans="1:25" ht="23.1" customHeight="1">
      <c r="A5" s="784" t="s">
        <v>35</v>
      </c>
      <c r="B5" s="360">
        <v>1</v>
      </c>
      <c r="C5" s="161" t="s">
        <v>20</v>
      </c>
      <c r="D5" s="18" t="s">
        <v>21</v>
      </c>
      <c r="E5" s="8"/>
      <c r="F5" s="8"/>
      <c r="G5" s="581" t="s">
        <v>1818</v>
      </c>
      <c r="H5" s="93" t="str">
        <f>IFERROR(HYPERLINK("https://www.ksaedu.or.kr/front/btoc/crs/off/crssesDetail.html?crscd="&amp;Y5,"바로가기"),"")</f>
        <v>바로가기</v>
      </c>
      <c r="I5" s="361">
        <v>3</v>
      </c>
      <c r="J5" s="362">
        <v>21</v>
      </c>
      <c r="K5" s="345">
        <v>680</v>
      </c>
      <c r="L5" s="345">
        <v>750</v>
      </c>
      <c r="M5" s="135"/>
      <c r="N5" s="23"/>
      <c r="O5" s="135"/>
      <c r="P5" s="23"/>
      <c r="Q5" s="135" t="s">
        <v>1530</v>
      </c>
      <c r="R5" s="23"/>
      <c r="S5" s="135"/>
      <c r="T5" s="23"/>
      <c r="U5" s="135"/>
      <c r="V5" s="23"/>
      <c r="W5" s="135" t="s">
        <v>1532</v>
      </c>
      <c r="X5" s="23"/>
      <c r="Y5" s="723" t="str">
        <f>IF(G5="","",VLOOKUP(G5,과정코드!$A$2:$B$494,2,0))</f>
        <v>COL0104443</v>
      </c>
    </row>
    <row r="6" spans="1:25" ht="23.1" customHeight="1">
      <c r="A6" s="785"/>
      <c r="B6" s="360">
        <v>2</v>
      </c>
      <c r="C6" s="161" t="s">
        <v>20</v>
      </c>
      <c r="D6" s="18" t="s">
        <v>21</v>
      </c>
      <c r="E6" s="18"/>
      <c r="F6" s="18"/>
      <c r="G6" s="581" t="s">
        <v>1819</v>
      </c>
      <c r="H6" s="93" t="str">
        <f t="shared" ref="H6:H57" si="0">IFERROR(HYPERLINK("https://www.ksaedu.or.kr/front/btoc/crs/off/crssesDetail.html?crscd="&amp;Y6,"바로가기"),"")</f>
        <v>바로가기</v>
      </c>
      <c r="I6" s="24">
        <v>3</v>
      </c>
      <c r="J6" s="25">
        <v>21</v>
      </c>
      <c r="K6" s="345">
        <v>590</v>
      </c>
      <c r="L6" s="345">
        <v>660</v>
      </c>
      <c r="M6" s="136" t="s">
        <v>779</v>
      </c>
      <c r="N6" s="109"/>
      <c r="O6" s="135"/>
      <c r="P6" s="109" t="s">
        <v>1522</v>
      </c>
      <c r="Q6" s="135"/>
      <c r="R6" s="109"/>
      <c r="S6" s="135"/>
      <c r="T6" s="109" t="s">
        <v>1555</v>
      </c>
      <c r="U6" s="135"/>
      <c r="V6" s="109"/>
      <c r="W6" s="135" t="s">
        <v>1532</v>
      </c>
      <c r="X6" s="109"/>
      <c r="Y6" s="723" t="str">
        <f>IF(G6="","",VLOOKUP(G6,과정코드!$A$2:$B$494,2,0))</f>
        <v>COL0104441</v>
      </c>
    </row>
    <row r="7" spans="1:25" ht="23.1" customHeight="1">
      <c r="A7" s="785"/>
      <c r="B7" s="360">
        <v>3</v>
      </c>
      <c r="C7" s="161" t="s">
        <v>20</v>
      </c>
      <c r="D7" s="18" t="s">
        <v>21</v>
      </c>
      <c r="E7" s="18"/>
      <c r="F7" s="18"/>
      <c r="G7" s="579" t="s">
        <v>1552</v>
      </c>
      <c r="H7" s="93" t="str">
        <f t="shared" si="0"/>
        <v>바로가기</v>
      </c>
      <c r="I7" s="24">
        <v>2</v>
      </c>
      <c r="J7" s="25">
        <v>14</v>
      </c>
      <c r="K7" s="345">
        <v>500</v>
      </c>
      <c r="L7" s="345">
        <v>560</v>
      </c>
      <c r="M7" s="135"/>
      <c r="N7" s="109" t="s">
        <v>1449</v>
      </c>
      <c r="O7" s="135"/>
      <c r="P7" s="109"/>
      <c r="Q7" s="135" t="s">
        <v>1478</v>
      </c>
      <c r="R7" s="109"/>
      <c r="S7" s="135"/>
      <c r="T7" s="109"/>
      <c r="U7" s="135"/>
      <c r="V7" s="100" t="s">
        <v>1492</v>
      </c>
      <c r="W7" s="135"/>
      <c r="X7" s="109"/>
      <c r="Y7" s="723" t="str">
        <f>IF(G7="","",VLOOKUP(G7,과정코드!$A$2:$B$494,2,0))</f>
        <v>COL0104442</v>
      </c>
    </row>
    <row r="8" spans="1:25" ht="23.1" customHeight="1">
      <c r="A8" s="785"/>
      <c r="B8" s="360">
        <v>4</v>
      </c>
      <c r="C8" s="161" t="s">
        <v>20</v>
      </c>
      <c r="D8" s="18" t="s">
        <v>21</v>
      </c>
      <c r="E8" s="337"/>
      <c r="F8" s="337"/>
      <c r="G8" s="581" t="s">
        <v>1820</v>
      </c>
      <c r="H8" s="93" t="str">
        <f t="shared" si="0"/>
        <v>바로가기</v>
      </c>
      <c r="I8" s="24">
        <v>2</v>
      </c>
      <c r="J8" s="25">
        <v>14</v>
      </c>
      <c r="K8" s="345">
        <v>500</v>
      </c>
      <c r="L8" s="345">
        <v>560</v>
      </c>
      <c r="M8" s="135"/>
      <c r="N8" s="109" t="s">
        <v>1484</v>
      </c>
      <c r="O8" s="135"/>
      <c r="P8" s="109"/>
      <c r="Q8" s="135"/>
      <c r="R8" s="109"/>
      <c r="S8" s="135"/>
      <c r="T8" s="109"/>
      <c r="U8" s="135" t="s">
        <v>1468</v>
      </c>
      <c r="V8" s="100"/>
      <c r="W8" s="135" t="s">
        <v>1480</v>
      </c>
      <c r="X8" s="109"/>
      <c r="Y8" s="723" t="str">
        <f>IF(G8="","",VLOOKUP(G8,과정코드!$A$2:$B$494,2,0))</f>
        <v>COL0104445</v>
      </c>
    </row>
    <row r="9" spans="1:25" ht="23.1" customHeight="1">
      <c r="A9" s="785"/>
      <c r="B9" s="360">
        <v>5</v>
      </c>
      <c r="C9" s="161" t="s">
        <v>20</v>
      </c>
      <c r="D9" s="18" t="s">
        <v>21</v>
      </c>
      <c r="E9" s="18"/>
      <c r="F9" s="18"/>
      <c r="G9" s="344" t="s">
        <v>1821</v>
      </c>
      <c r="H9" s="93" t="str">
        <f t="shared" si="0"/>
        <v>바로가기</v>
      </c>
      <c r="I9" s="24">
        <v>1</v>
      </c>
      <c r="J9" s="25">
        <v>7</v>
      </c>
      <c r="K9" s="345">
        <v>320</v>
      </c>
      <c r="L9" s="345">
        <v>350</v>
      </c>
      <c r="M9" s="135"/>
      <c r="N9" s="109"/>
      <c r="O9" s="135" t="s">
        <v>1440</v>
      </c>
      <c r="P9" s="109"/>
      <c r="Q9" s="135"/>
      <c r="R9" s="109"/>
      <c r="S9" s="135"/>
      <c r="T9" s="109"/>
      <c r="U9" s="135"/>
      <c r="V9" s="100"/>
      <c r="W9" s="135" t="s">
        <v>1459</v>
      </c>
      <c r="X9" s="109"/>
      <c r="Y9" s="723" t="str">
        <f>IF(G9="","",VLOOKUP(G9,과정코드!$A$2:$B$494,2,0))</f>
        <v>COL0104447</v>
      </c>
    </row>
    <row r="10" spans="1:25" ht="23.1" customHeight="1">
      <c r="A10" s="785"/>
      <c r="B10" s="360">
        <v>6</v>
      </c>
      <c r="C10" s="161" t="s">
        <v>20</v>
      </c>
      <c r="D10" s="18" t="s">
        <v>21</v>
      </c>
      <c r="E10" s="18"/>
      <c r="F10" s="18"/>
      <c r="G10" s="581" t="s">
        <v>1822</v>
      </c>
      <c r="H10" s="93" t="str">
        <f t="shared" si="0"/>
        <v>바로가기</v>
      </c>
      <c r="I10" s="24">
        <v>2</v>
      </c>
      <c r="J10" s="25">
        <v>14</v>
      </c>
      <c r="K10" s="345">
        <v>500</v>
      </c>
      <c r="L10" s="345">
        <v>560</v>
      </c>
      <c r="M10" s="135"/>
      <c r="N10" s="109" t="s">
        <v>1484</v>
      </c>
      <c r="O10" s="135"/>
      <c r="P10" s="109"/>
      <c r="Q10" s="135" t="s">
        <v>372</v>
      </c>
      <c r="R10" s="109"/>
      <c r="S10" s="135"/>
      <c r="T10" s="109" t="s">
        <v>1482</v>
      </c>
      <c r="U10" s="135"/>
      <c r="V10" s="100"/>
      <c r="W10" s="135" t="s">
        <v>1443</v>
      </c>
      <c r="X10" s="109"/>
      <c r="Y10" s="723" t="str">
        <f>IF(G10="","",VLOOKUP(G10,과정코드!$A$2:$B$494,2,0))</f>
        <v>COL0104444</v>
      </c>
    </row>
    <row r="11" spans="1:25" ht="23.1" customHeight="1">
      <c r="A11" s="785"/>
      <c r="B11" s="360">
        <v>7</v>
      </c>
      <c r="C11" s="161" t="s">
        <v>20</v>
      </c>
      <c r="D11" s="18" t="s">
        <v>21</v>
      </c>
      <c r="E11" s="18"/>
      <c r="F11" s="125"/>
      <c r="G11" s="582" t="s">
        <v>1553</v>
      </c>
      <c r="H11" s="93" t="str">
        <f t="shared" si="0"/>
        <v>바로가기</v>
      </c>
      <c r="I11" s="24">
        <v>2</v>
      </c>
      <c r="J11" s="25">
        <v>14</v>
      </c>
      <c r="K11" s="345">
        <v>500</v>
      </c>
      <c r="L11" s="345">
        <v>560</v>
      </c>
      <c r="M11" s="135"/>
      <c r="N11" s="109"/>
      <c r="O11" s="135" t="s">
        <v>1490</v>
      </c>
      <c r="P11" s="109"/>
      <c r="Q11" s="135"/>
      <c r="R11" s="109" t="s">
        <v>1448</v>
      </c>
      <c r="S11" s="135"/>
      <c r="T11" s="109"/>
      <c r="U11" s="135" t="s">
        <v>1481</v>
      </c>
      <c r="V11" s="100"/>
      <c r="W11" s="135"/>
      <c r="X11" s="109" t="s">
        <v>1445</v>
      </c>
      <c r="Y11" s="723" t="str">
        <f>IF(G11="","",VLOOKUP(G11,과정코드!$A$2:$B$494,2,0))</f>
        <v>COL0104448</v>
      </c>
    </row>
    <row r="12" spans="1:25" ht="23.1" customHeight="1">
      <c r="A12" s="785"/>
      <c r="B12" s="360">
        <v>8</v>
      </c>
      <c r="C12" s="161" t="s">
        <v>20</v>
      </c>
      <c r="D12" s="18" t="s">
        <v>21</v>
      </c>
      <c r="E12" s="337"/>
      <c r="F12" s="337"/>
      <c r="G12" s="476" t="s">
        <v>1823</v>
      </c>
      <c r="H12" s="93" t="str">
        <f t="shared" si="0"/>
        <v>바로가기</v>
      </c>
      <c r="I12" s="24">
        <v>2</v>
      </c>
      <c r="J12" s="25">
        <v>14</v>
      </c>
      <c r="K12" s="345">
        <v>500</v>
      </c>
      <c r="L12" s="345">
        <v>560</v>
      </c>
      <c r="M12" s="135"/>
      <c r="N12" s="109"/>
      <c r="O12" s="135"/>
      <c r="P12" s="109" t="s">
        <v>1443</v>
      </c>
      <c r="Q12" s="135"/>
      <c r="R12" s="109"/>
      <c r="S12" s="135" t="s">
        <v>1492</v>
      </c>
      <c r="T12" s="109"/>
      <c r="U12" s="135"/>
      <c r="V12" s="100" t="s">
        <v>1490</v>
      </c>
      <c r="W12" s="135"/>
      <c r="X12" s="109"/>
      <c r="Y12" s="723" t="str">
        <f>IF(G12="","",VLOOKUP(G12,과정코드!$A$2:$B$494,2,0))</f>
        <v>COL0104449</v>
      </c>
    </row>
    <row r="13" spans="1:25" ht="23.1" customHeight="1">
      <c r="A13" s="785"/>
      <c r="B13" s="360">
        <v>9</v>
      </c>
      <c r="C13" s="161" t="s">
        <v>20</v>
      </c>
      <c r="D13" s="18" t="s">
        <v>21</v>
      </c>
      <c r="E13" s="337"/>
      <c r="F13" s="353"/>
      <c r="G13" s="583" t="s">
        <v>1824</v>
      </c>
      <c r="H13" s="93" t="str">
        <f t="shared" si="0"/>
        <v>바로가기</v>
      </c>
      <c r="I13" s="24">
        <v>2</v>
      </c>
      <c r="J13" s="25">
        <v>14</v>
      </c>
      <c r="K13" s="345">
        <v>500</v>
      </c>
      <c r="L13" s="345">
        <v>560</v>
      </c>
      <c r="M13" s="135"/>
      <c r="N13" s="109"/>
      <c r="O13" s="135" t="s">
        <v>363</v>
      </c>
      <c r="P13" s="109"/>
      <c r="Q13" s="135" t="s">
        <v>1470</v>
      </c>
      <c r="R13" s="109"/>
      <c r="S13" s="135"/>
      <c r="T13" s="109" t="s">
        <v>1481</v>
      </c>
      <c r="U13" s="135"/>
      <c r="V13" s="100"/>
      <c r="W13" s="135"/>
      <c r="X13" s="109" t="s">
        <v>1556</v>
      </c>
      <c r="Y13" s="723" t="str">
        <f>IF(G13="","",VLOOKUP(G13,과정코드!$A$2:$B$494,2,0))</f>
        <v>COL0104446</v>
      </c>
    </row>
    <row r="14" spans="1:25" ht="23.1" customHeight="1">
      <c r="A14" s="474" t="s">
        <v>1670</v>
      </c>
      <c r="B14" s="90"/>
      <c r="C14" s="90"/>
      <c r="D14" s="90"/>
      <c r="E14" s="90"/>
      <c r="F14" s="90"/>
      <c r="G14" s="90"/>
      <c r="H14" s="584"/>
      <c r="I14" s="90"/>
      <c r="J14" s="90"/>
      <c r="K14" s="90"/>
      <c r="L14" s="91"/>
      <c r="M14" s="3" t="s">
        <v>16</v>
      </c>
      <c r="N14" s="3" t="s">
        <v>7</v>
      </c>
      <c r="O14" s="3" t="s">
        <v>9</v>
      </c>
      <c r="P14" s="3" t="s">
        <v>1</v>
      </c>
      <c r="Q14" s="3" t="s">
        <v>14</v>
      </c>
      <c r="R14" s="3" t="s">
        <v>0</v>
      </c>
      <c r="S14" s="3" t="s">
        <v>17</v>
      </c>
      <c r="T14" s="3" t="s">
        <v>13</v>
      </c>
      <c r="U14" s="3" t="s">
        <v>2</v>
      </c>
      <c r="V14" s="3" t="s">
        <v>11</v>
      </c>
      <c r="W14" s="3" t="s">
        <v>8</v>
      </c>
      <c r="X14" s="3" t="s">
        <v>19</v>
      </c>
      <c r="Y14" s="723" t="str">
        <f>IF(G14="","",VLOOKUP(G14,과정코드!$A$2:$B$494,2,0))</f>
        <v/>
      </c>
    </row>
    <row r="15" spans="1:25" ht="27">
      <c r="A15" s="786" t="s">
        <v>422</v>
      </c>
      <c r="B15" s="4">
        <v>1</v>
      </c>
      <c r="C15" s="161" t="s">
        <v>20</v>
      </c>
      <c r="D15" s="18" t="s">
        <v>21</v>
      </c>
      <c r="E15" s="18"/>
      <c r="F15" s="154"/>
      <c r="G15" s="439" t="s">
        <v>1825</v>
      </c>
      <c r="H15" s="93" t="str">
        <f t="shared" si="0"/>
        <v>바로가기</v>
      </c>
      <c r="I15" s="10">
        <v>3</v>
      </c>
      <c r="J15" s="11">
        <v>21</v>
      </c>
      <c r="K15" s="440">
        <v>590</v>
      </c>
      <c r="L15" s="440">
        <v>650</v>
      </c>
      <c r="M15" s="441" t="s">
        <v>1557</v>
      </c>
      <c r="N15" s="442" t="s">
        <v>1560</v>
      </c>
      <c r="O15" s="441" t="s">
        <v>1561</v>
      </c>
      <c r="P15" s="443" t="s">
        <v>1496</v>
      </c>
      <c r="Q15" s="441" t="s">
        <v>1562</v>
      </c>
      <c r="R15" s="443" t="s">
        <v>1563</v>
      </c>
      <c r="S15" s="441"/>
      <c r="T15" s="443" t="s">
        <v>1564</v>
      </c>
      <c r="U15" s="441" t="s">
        <v>1565</v>
      </c>
      <c r="V15" s="443" t="s">
        <v>1566</v>
      </c>
      <c r="W15" s="441" t="s">
        <v>1567</v>
      </c>
      <c r="X15" s="442" t="s">
        <v>1568</v>
      </c>
      <c r="Y15" s="723" t="str">
        <f>IF(G15="","",VLOOKUP(G15,과정코드!$A$2:$B$494,2,0))</f>
        <v>COL0104415</v>
      </c>
    </row>
    <row r="16" spans="1:25" ht="23.1" customHeight="1">
      <c r="A16" s="787"/>
      <c r="B16" s="4">
        <v>2</v>
      </c>
      <c r="C16" s="161" t="s">
        <v>20</v>
      </c>
      <c r="D16" s="18" t="s">
        <v>21</v>
      </c>
      <c r="E16" s="18"/>
      <c r="F16" s="170" t="s">
        <v>453</v>
      </c>
      <c r="G16" s="103" t="s">
        <v>1826</v>
      </c>
      <c r="H16" s="93" t="str">
        <f t="shared" si="0"/>
        <v>바로가기</v>
      </c>
      <c r="I16" s="24">
        <v>1</v>
      </c>
      <c r="J16" s="25">
        <v>7</v>
      </c>
      <c r="K16" s="17">
        <v>300</v>
      </c>
      <c r="L16" s="17">
        <v>330</v>
      </c>
      <c r="M16" s="132" t="s">
        <v>1435</v>
      </c>
      <c r="N16" s="28" t="s">
        <v>1430</v>
      </c>
      <c r="O16" s="132"/>
      <c r="P16" s="475"/>
      <c r="Q16" s="132"/>
      <c r="R16" s="475"/>
      <c r="S16" s="132"/>
      <c r="T16" s="475"/>
      <c r="U16" s="132"/>
      <c r="V16" s="475"/>
      <c r="W16" s="132"/>
      <c r="X16" s="442"/>
      <c r="Y16" s="723" t="str">
        <f>IF(G16="","",VLOOKUP(G16,과정코드!$A$2:$B$494,2,0))</f>
        <v>COL0104406</v>
      </c>
    </row>
    <row r="17" spans="1:25" ht="23.1" customHeight="1">
      <c r="A17" s="787"/>
      <c r="B17" s="4">
        <v>3</v>
      </c>
      <c r="C17" s="161" t="s">
        <v>20</v>
      </c>
      <c r="D17" s="18" t="s">
        <v>21</v>
      </c>
      <c r="E17" s="18"/>
      <c r="F17" s="154"/>
      <c r="G17" s="139" t="s">
        <v>97</v>
      </c>
      <c r="H17" s="93" t="str">
        <f t="shared" si="0"/>
        <v>바로가기</v>
      </c>
      <c r="I17" s="24">
        <v>3</v>
      </c>
      <c r="J17" s="25">
        <v>21</v>
      </c>
      <c r="K17" s="17">
        <v>590</v>
      </c>
      <c r="L17" s="17">
        <v>650</v>
      </c>
      <c r="M17" s="132"/>
      <c r="N17" s="28"/>
      <c r="O17" s="132" t="s">
        <v>1565</v>
      </c>
      <c r="P17" s="475"/>
      <c r="Q17" s="132" t="s">
        <v>1571</v>
      </c>
      <c r="R17" s="475" t="s">
        <v>1497</v>
      </c>
      <c r="S17" s="132"/>
      <c r="T17" s="28"/>
      <c r="U17" s="132" t="s">
        <v>1570</v>
      </c>
      <c r="V17" s="28" t="s">
        <v>1569</v>
      </c>
      <c r="W17" s="132" t="s">
        <v>1500</v>
      </c>
      <c r="X17" s="442"/>
      <c r="Y17" s="723" t="str">
        <f>IF(G17="","",VLOOKUP(G17,과정코드!$A$2:$B$494,2,0))</f>
        <v>COL0104408</v>
      </c>
    </row>
    <row r="18" spans="1:25" ht="23.1" customHeight="1">
      <c r="A18" s="787"/>
      <c r="B18" s="4">
        <v>4</v>
      </c>
      <c r="C18" s="161" t="s">
        <v>20</v>
      </c>
      <c r="D18" s="18" t="s">
        <v>21</v>
      </c>
      <c r="E18" s="18"/>
      <c r="F18" s="154"/>
      <c r="G18" s="139" t="s">
        <v>79</v>
      </c>
      <c r="H18" s="93" t="str">
        <f t="shared" si="0"/>
        <v>바로가기</v>
      </c>
      <c r="I18" s="24">
        <v>1</v>
      </c>
      <c r="J18" s="25">
        <v>7</v>
      </c>
      <c r="K18" s="17">
        <v>300</v>
      </c>
      <c r="L18" s="17">
        <v>330</v>
      </c>
      <c r="M18" s="132"/>
      <c r="N18" s="28" t="s">
        <v>1466</v>
      </c>
      <c r="O18" s="132" t="s">
        <v>1572</v>
      </c>
      <c r="P18" s="475"/>
      <c r="Q18" s="132" t="s">
        <v>1488</v>
      </c>
      <c r="R18" s="475" t="s">
        <v>1573</v>
      </c>
      <c r="S18" s="132" t="s">
        <v>1432</v>
      </c>
      <c r="T18" s="28"/>
      <c r="U18" s="132" t="s">
        <v>1574</v>
      </c>
      <c r="V18" s="28"/>
      <c r="W18" s="132"/>
      <c r="X18" s="442" t="s">
        <v>1436</v>
      </c>
      <c r="Y18" s="723" t="str">
        <f>IF(G18="","",VLOOKUP(G18,과정코드!$A$2:$B$494,2,0))</f>
        <v>COL0104413</v>
      </c>
    </row>
    <row r="19" spans="1:25" ht="23.1" customHeight="1">
      <c r="A19" s="787"/>
      <c r="B19" s="4">
        <v>5</v>
      </c>
      <c r="C19" s="161" t="s">
        <v>20</v>
      </c>
      <c r="D19" s="18" t="s">
        <v>21</v>
      </c>
      <c r="E19" s="18"/>
      <c r="F19" s="154"/>
      <c r="G19" s="139" t="s">
        <v>419</v>
      </c>
      <c r="H19" s="93" t="str">
        <f t="shared" si="0"/>
        <v>바로가기</v>
      </c>
      <c r="I19" s="24">
        <v>1</v>
      </c>
      <c r="J19" s="29">
        <v>7</v>
      </c>
      <c r="K19" s="17">
        <v>300</v>
      </c>
      <c r="L19" s="17">
        <v>330</v>
      </c>
      <c r="M19" s="132"/>
      <c r="N19" s="28" t="s">
        <v>1452</v>
      </c>
      <c r="O19" s="132"/>
      <c r="P19" s="475"/>
      <c r="Q19" s="132" t="s">
        <v>1559</v>
      </c>
      <c r="R19" s="475" t="s">
        <v>1440</v>
      </c>
      <c r="S19" s="132"/>
      <c r="T19" s="28"/>
      <c r="U19" s="132" t="s">
        <v>1576</v>
      </c>
      <c r="V19" s="28"/>
      <c r="W19" s="132"/>
      <c r="X19" s="442" t="s">
        <v>1575</v>
      </c>
      <c r="Y19" s="723" t="str">
        <f>IF(G19="","",VLOOKUP(G19,과정코드!$A$2:$B$494,2,0))</f>
        <v>COL0104421</v>
      </c>
    </row>
    <row r="20" spans="1:25" ht="23.1" customHeight="1">
      <c r="A20" s="787"/>
      <c r="B20" s="4">
        <v>6</v>
      </c>
      <c r="C20" s="161" t="s">
        <v>20</v>
      </c>
      <c r="D20" s="18" t="s">
        <v>21</v>
      </c>
      <c r="E20" s="18"/>
      <c r="F20" s="347" t="s">
        <v>453</v>
      </c>
      <c r="G20" s="476" t="s">
        <v>1827</v>
      </c>
      <c r="H20" s="93" t="str">
        <f t="shared" si="0"/>
        <v>바로가기</v>
      </c>
      <c r="I20" s="24">
        <v>1</v>
      </c>
      <c r="J20" s="25">
        <v>7</v>
      </c>
      <c r="K20" s="345">
        <v>300</v>
      </c>
      <c r="L20" s="345">
        <v>330</v>
      </c>
      <c r="M20" s="132"/>
      <c r="N20" s="28"/>
      <c r="O20" s="132"/>
      <c r="P20" s="28"/>
      <c r="Q20" s="132" t="s">
        <v>1459</v>
      </c>
      <c r="R20" s="28"/>
      <c r="S20" s="132"/>
      <c r="T20" s="28"/>
      <c r="U20" s="132"/>
      <c r="V20" s="28"/>
      <c r="W20" s="132" t="s">
        <v>403</v>
      </c>
      <c r="X20" s="442"/>
      <c r="Y20" s="723" t="str">
        <f>IF(G20="","",VLOOKUP(G20,과정코드!$A$2:$B$494,2,0))</f>
        <v>COL0104420</v>
      </c>
    </row>
    <row r="21" spans="1:25" ht="23.1" customHeight="1">
      <c r="A21" s="787"/>
      <c r="B21" s="4">
        <v>7</v>
      </c>
      <c r="C21" s="161" t="s">
        <v>20</v>
      </c>
      <c r="D21" s="18" t="s">
        <v>21</v>
      </c>
      <c r="E21" s="41"/>
      <c r="F21" s="156"/>
      <c r="G21" s="139" t="s">
        <v>1409</v>
      </c>
      <c r="H21" s="93" t="str">
        <f t="shared" si="0"/>
        <v>바로가기</v>
      </c>
      <c r="I21" s="24">
        <v>2</v>
      </c>
      <c r="J21" s="29">
        <v>14</v>
      </c>
      <c r="K21" s="17">
        <v>510</v>
      </c>
      <c r="L21" s="17">
        <v>560</v>
      </c>
      <c r="M21" s="132"/>
      <c r="N21" s="28" t="s">
        <v>1494</v>
      </c>
      <c r="O21" s="132"/>
      <c r="P21" s="475" t="s">
        <v>1443</v>
      </c>
      <c r="Q21" s="132"/>
      <c r="R21" s="475"/>
      <c r="S21" s="132" t="s">
        <v>1486</v>
      </c>
      <c r="T21" s="28"/>
      <c r="U21" s="132"/>
      <c r="V21" s="28" t="s">
        <v>1493</v>
      </c>
      <c r="W21" s="132"/>
      <c r="X21" s="442"/>
      <c r="Y21" s="723" t="str">
        <f>IF(G21="","",VLOOKUP(G21,과정코드!$A$2:$B$494,2,0))</f>
        <v>COL0104414</v>
      </c>
    </row>
    <row r="22" spans="1:25" ht="23.1" customHeight="1">
      <c r="A22" s="787"/>
      <c r="B22" s="4">
        <v>8</v>
      </c>
      <c r="C22" s="161" t="s">
        <v>20</v>
      </c>
      <c r="D22" s="18" t="s">
        <v>21</v>
      </c>
      <c r="E22" s="18"/>
      <c r="F22" s="18" t="s">
        <v>412</v>
      </c>
      <c r="G22" s="476" t="s">
        <v>1407</v>
      </c>
      <c r="H22" s="93" t="str">
        <f t="shared" si="0"/>
        <v>바로가기</v>
      </c>
      <c r="I22" s="24">
        <v>2</v>
      </c>
      <c r="J22" s="25">
        <v>14</v>
      </c>
      <c r="K22" s="17">
        <v>510</v>
      </c>
      <c r="L22" s="17">
        <v>560</v>
      </c>
      <c r="M22" s="132"/>
      <c r="N22" s="28"/>
      <c r="O22" s="132" t="s">
        <v>1482</v>
      </c>
      <c r="P22" s="475"/>
      <c r="Q22" s="132"/>
      <c r="R22" s="28" t="s">
        <v>1443</v>
      </c>
      <c r="S22" s="132"/>
      <c r="T22" s="28"/>
      <c r="U22" s="132" t="s">
        <v>1577</v>
      </c>
      <c r="V22" s="28"/>
      <c r="W22" s="132"/>
      <c r="X22" s="442"/>
      <c r="Y22" s="723" t="str">
        <f>IF(G22="","",VLOOKUP(G22,과정코드!$A$2:$B$494,2,0))</f>
        <v>COL0104416</v>
      </c>
    </row>
    <row r="23" spans="1:25" ht="23.1" customHeight="1">
      <c r="A23" s="787"/>
      <c r="B23" s="4">
        <v>9</v>
      </c>
      <c r="C23" s="161" t="s">
        <v>20</v>
      </c>
      <c r="D23" s="18" t="s">
        <v>21</v>
      </c>
      <c r="E23" s="53"/>
      <c r="F23" s="347" t="s">
        <v>453</v>
      </c>
      <c r="G23" s="508" t="s">
        <v>1384</v>
      </c>
      <c r="H23" s="93" t="str">
        <f t="shared" si="0"/>
        <v>바로가기</v>
      </c>
      <c r="I23" s="14">
        <v>1</v>
      </c>
      <c r="J23" s="351">
        <v>6</v>
      </c>
      <c r="K23" s="345">
        <v>300</v>
      </c>
      <c r="L23" s="345">
        <v>330</v>
      </c>
      <c r="M23" s="132"/>
      <c r="N23" s="28"/>
      <c r="O23" s="132"/>
      <c r="P23" s="28"/>
      <c r="Q23" s="132" t="s">
        <v>1429</v>
      </c>
      <c r="R23" s="28"/>
      <c r="S23" s="132"/>
      <c r="T23" s="28"/>
      <c r="U23" s="132"/>
      <c r="V23" s="28"/>
      <c r="W23" s="132" t="s">
        <v>1441</v>
      </c>
      <c r="X23" s="442"/>
      <c r="Y23" s="723" t="str">
        <f>IF(G23="","",VLOOKUP(G23,과정코드!$A$2:$B$494,2,0))</f>
        <v>COL0104409</v>
      </c>
    </row>
    <row r="24" spans="1:25" ht="23.1" customHeight="1">
      <c r="A24" s="787"/>
      <c r="B24" s="4">
        <v>10</v>
      </c>
      <c r="C24" s="161" t="s">
        <v>20</v>
      </c>
      <c r="D24" s="18" t="s">
        <v>21</v>
      </c>
      <c r="E24" s="53"/>
      <c r="F24" s="347" t="s">
        <v>453</v>
      </c>
      <c r="G24" s="579" t="s">
        <v>1828</v>
      </c>
      <c r="H24" s="93" t="str">
        <f t="shared" si="0"/>
        <v>바로가기</v>
      </c>
      <c r="I24" s="14">
        <v>1</v>
      </c>
      <c r="J24" s="351">
        <v>6</v>
      </c>
      <c r="K24" s="345">
        <v>300</v>
      </c>
      <c r="L24" s="345">
        <v>330</v>
      </c>
      <c r="M24" s="132"/>
      <c r="N24" s="28"/>
      <c r="O24" s="132" t="s">
        <v>1452</v>
      </c>
      <c r="P24" s="28"/>
      <c r="Q24" s="132"/>
      <c r="R24" s="28"/>
      <c r="S24" s="132"/>
      <c r="T24" s="28"/>
      <c r="U24" s="132" t="s">
        <v>1438</v>
      </c>
      <c r="V24" s="28"/>
      <c r="W24" s="132"/>
      <c r="X24" s="442"/>
      <c r="Y24" s="723" t="str">
        <f>IF(G24="","",VLOOKUP(G24,과정코드!$A$2:$B$494,2,0))</f>
        <v>COL0104407</v>
      </c>
    </row>
    <row r="25" spans="1:25" ht="23.1" customHeight="1">
      <c r="A25" s="787"/>
      <c r="B25" s="4">
        <v>11</v>
      </c>
      <c r="C25" s="161" t="s">
        <v>20</v>
      </c>
      <c r="D25" s="18" t="s">
        <v>21</v>
      </c>
      <c r="E25" s="18"/>
      <c r="F25" s="347" t="s">
        <v>453</v>
      </c>
      <c r="G25" s="476" t="s">
        <v>1829</v>
      </c>
      <c r="H25" s="93" t="str">
        <f t="shared" si="0"/>
        <v>바로가기</v>
      </c>
      <c r="I25" s="24">
        <v>2</v>
      </c>
      <c r="J25" s="25">
        <v>14</v>
      </c>
      <c r="K25" s="345">
        <v>510</v>
      </c>
      <c r="L25" s="345">
        <v>560</v>
      </c>
      <c r="M25" s="132" t="s">
        <v>1469</v>
      </c>
      <c r="N25" s="28"/>
      <c r="O25" s="132"/>
      <c r="P25" s="475"/>
      <c r="Q25" s="132"/>
      <c r="R25" s="475"/>
      <c r="S25" s="132"/>
      <c r="T25" s="28" t="s">
        <v>1513</v>
      </c>
      <c r="U25" s="132"/>
      <c r="V25" s="28"/>
      <c r="W25" s="132"/>
      <c r="X25" s="442"/>
      <c r="Y25" s="723" t="str">
        <f>IF(G25="","",VLOOKUP(G25,과정코드!$A$2:$B$494,2,0))</f>
        <v>COL0104417</v>
      </c>
    </row>
    <row r="26" spans="1:25" ht="23.1" customHeight="1">
      <c r="A26" s="787"/>
      <c r="B26" s="4">
        <v>12</v>
      </c>
      <c r="C26" s="161" t="s">
        <v>20</v>
      </c>
      <c r="D26" s="18" t="s">
        <v>21</v>
      </c>
      <c r="E26" s="18"/>
      <c r="F26" s="18" t="s">
        <v>412</v>
      </c>
      <c r="G26" s="139" t="s">
        <v>420</v>
      </c>
      <c r="H26" s="93" t="str">
        <f t="shared" si="0"/>
        <v>바로가기</v>
      </c>
      <c r="I26" s="24">
        <v>2</v>
      </c>
      <c r="J26" s="25">
        <v>14</v>
      </c>
      <c r="K26" s="17">
        <v>510</v>
      </c>
      <c r="L26" s="17">
        <v>560</v>
      </c>
      <c r="M26" s="132" t="s">
        <v>1533</v>
      </c>
      <c r="N26" s="28"/>
      <c r="O26" s="132"/>
      <c r="P26" s="475"/>
      <c r="Q26" s="132"/>
      <c r="R26" s="475" t="s">
        <v>1491</v>
      </c>
      <c r="S26" s="132"/>
      <c r="T26" s="28"/>
      <c r="U26" s="132"/>
      <c r="V26" s="28" t="s">
        <v>1493</v>
      </c>
      <c r="W26" s="132"/>
      <c r="X26" s="442"/>
      <c r="Y26" s="723" t="str">
        <f>IF(G26="","",VLOOKUP(G26,과정코드!$A$2:$B$494,2,0))</f>
        <v>COL0104411</v>
      </c>
    </row>
    <row r="27" spans="1:25" ht="23.1" customHeight="1">
      <c r="A27" s="787"/>
      <c r="B27" s="4">
        <v>13</v>
      </c>
      <c r="C27" s="161" t="s">
        <v>20</v>
      </c>
      <c r="D27" s="18" t="s">
        <v>21</v>
      </c>
      <c r="E27" s="18"/>
      <c r="F27" s="18" t="s">
        <v>412</v>
      </c>
      <c r="G27" s="476" t="s">
        <v>1408</v>
      </c>
      <c r="H27" s="93" t="str">
        <f t="shared" si="0"/>
        <v>바로가기</v>
      </c>
      <c r="I27" s="24">
        <v>2</v>
      </c>
      <c r="J27" s="25">
        <v>14</v>
      </c>
      <c r="K27" s="17">
        <v>510</v>
      </c>
      <c r="L27" s="17">
        <v>560</v>
      </c>
      <c r="M27" s="132"/>
      <c r="N27" s="28"/>
      <c r="O27" s="132" t="s">
        <v>1469</v>
      </c>
      <c r="P27" s="475"/>
      <c r="Q27" s="132"/>
      <c r="R27" s="28" t="s">
        <v>897</v>
      </c>
      <c r="S27" s="132"/>
      <c r="T27" s="28"/>
      <c r="U27" s="132" t="s">
        <v>1449</v>
      </c>
      <c r="V27" s="28"/>
      <c r="W27" s="132" t="s">
        <v>1490</v>
      </c>
      <c r="X27" s="442"/>
      <c r="Y27" s="723" t="str">
        <f>IF(G27="","",VLOOKUP(G27,과정코드!$A$2:$B$494,2,0))</f>
        <v>COL0104412</v>
      </c>
    </row>
    <row r="28" spans="1:25" ht="23.1" customHeight="1">
      <c r="A28" s="787"/>
      <c r="B28" s="4">
        <v>14</v>
      </c>
      <c r="C28" s="161" t="s">
        <v>20</v>
      </c>
      <c r="D28" s="18" t="s">
        <v>21</v>
      </c>
      <c r="E28" s="18"/>
      <c r="F28" s="154"/>
      <c r="G28" s="476" t="s">
        <v>1830</v>
      </c>
      <c r="H28" s="93" t="str">
        <f t="shared" si="0"/>
        <v>바로가기</v>
      </c>
      <c r="I28" s="24">
        <v>2</v>
      </c>
      <c r="J28" s="25">
        <v>14</v>
      </c>
      <c r="K28" s="345">
        <v>510</v>
      </c>
      <c r="L28" s="345">
        <v>560</v>
      </c>
      <c r="M28" s="132"/>
      <c r="N28" s="477" t="s">
        <v>1469</v>
      </c>
      <c r="O28" s="133"/>
      <c r="P28" s="477" t="s">
        <v>1486</v>
      </c>
      <c r="Q28" s="133"/>
      <c r="R28" s="477"/>
      <c r="S28" s="133"/>
      <c r="T28" s="477" t="s">
        <v>1512</v>
      </c>
      <c r="U28" s="133"/>
      <c r="V28" s="477"/>
      <c r="W28" s="132"/>
      <c r="X28" s="442" t="s">
        <v>1445</v>
      </c>
      <c r="Y28" s="723" t="str">
        <f>IF(G28="","",VLOOKUP(G28,과정코드!$A$2:$B$494,2,0))</f>
        <v>COL0104418</v>
      </c>
    </row>
    <row r="29" spans="1:25" ht="23.1" customHeight="1">
      <c r="A29" s="787"/>
      <c r="B29" s="4">
        <v>15</v>
      </c>
      <c r="C29" s="161" t="s">
        <v>20</v>
      </c>
      <c r="D29" s="18" t="s">
        <v>21</v>
      </c>
      <c r="E29" s="18"/>
      <c r="F29" s="347" t="s">
        <v>453</v>
      </c>
      <c r="G29" s="476" t="s">
        <v>1831</v>
      </c>
      <c r="H29" s="93" t="str">
        <f t="shared" si="0"/>
        <v>바로가기</v>
      </c>
      <c r="I29" s="24">
        <v>1</v>
      </c>
      <c r="J29" s="25">
        <v>7</v>
      </c>
      <c r="K29" s="345">
        <v>300</v>
      </c>
      <c r="L29" s="345">
        <v>330</v>
      </c>
      <c r="M29" s="132"/>
      <c r="N29" s="28"/>
      <c r="O29" s="132"/>
      <c r="P29" s="28" t="s">
        <v>1439</v>
      </c>
      <c r="Q29" s="132"/>
      <c r="R29" s="28"/>
      <c r="S29" s="132"/>
      <c r="T29" s="28"/>
      <c r="U29" s="132"/>
      <c r="V29" s="28" t="s">
        <v>1454</v>
      </c>
      <c r="W29" s="132"/>
      <c r="X29" s="442"/>
      <c r="Y29" s="723" t="str">
        <f>IF(G29="","",VLOOKUP(G29,과정코드!$A$2:$B$494,2,0))</f>
        <v>COL0104410</v>
      </c>
    </row>
    <row r="30" spans="1:25" ht="23.1" customHeight="1">
      <c r="A30" s="787"/>
      <c r="B30" s="4">
        <v>16</v>
      </c>
      <c r="C30" s="161" t="s">
        <v>20</v>
      </c>
      <c r="D30" s="18" t="s">
        <v>21</v>
      </c>
      <c r="E30" s="18"/>
      <c r="F30" s="154"/>
      <c r="G30" s="476" t="s">
        <v>1832</v>
      </c>
      <c r="H30" s="93" t="str">
        <f t="shared" si="0"/>
        <v>바로가기</v>
      </c>
      <c r="I30" s="24">
        <v>3</v>
      </c>
      <c r="J30" s="341">
        <v>20</v>
      </c>
      <c r="K30" s="345">
        <v>590</v>
      </c>
      <c r="L30" s="345">
        <v>650</v>
      </c>
      <c r="M30" s="132"/>
      <c r="N30" s="28" t="s">
        <v>1565</v>
      </c>
      <c r="O30" s="132"/>
      <c r="P30" s="28" t="s">
        <v>1578</v>
      </c>
      <c r="Q30" s="132"/>
      <c r="R30" s="28" t="s">
        <v>1497</v>
      </c>
      <c r="S30" s="132"/>
      <c r="T30" s="28" t="s">
        <v>1498</v>
      </c>
      <c r="U30" s="132"/>
      <c r="V30" s="475" t="s">
        <v>1579</v>
      </c>
      <c r="W30" s="132"/>
      <c r="X30" s="442" t="s">
        <v>1580</v>
      </c>
      <c r="Y30" s="723" t="str">
        <f>IF(G30="","",VLOOKUP(G30,과정코드!$A$2:$B$494,2,0))</f>
        <v>COL0104423</v>
      </c>
    </row>
    <row r="31" spans="1:25" ht="27">
      <c r="A31" s="787"/>
      <c r="B31" s="4">
        <v>17</v>
      </c>
      <c r="C31" s="161" t="s">
        <v>20</v>
      </c>
      <c r="D31" s="18" t="s">
        <v>21</v>
      </c>
      <c r="E31" s="18"/>
      <c r="F31" s="18" t="s">
        <v>362</v>
      </c>
      <c r="G31" s="476" t="s">
        <v>1833</v>
      </c>
      <c r="H31" s="93" t="str">
        <f t="shared" si="0"/>
        <v>바로가기</v>
      </c>
      <c r="I31" s="24">
        <v>2</v>
      </c>
      <c r="J31" s="25">
        <v>14</v>
      </c>
      <c r="K31" s="345">
        <v>510</v>
      </c>
      <c r="L31" s="345">
        <v>560</v>
      </c>
      <c r="M31" s="132"/>
      <c r="N31" s="28"/>
      <c r="O31" s="132" t="s">
        <v>1585</v>
      </c>
      <c r="P31" s="28"/>
      <c r="Q31" s="132" t="s">
        <v>1584</v>
      </c>
      <c r="R31" s="28" t="s">
        <v>1583</v>
      </c>
      <c r="S31" s="132"/>
      <c r="T31" s="28"/>
      <c r="U31" s="132" t="s">
        <v>1582</v>
      </c>
      <c r="V31" s="475"/>
      <c r="W31" s="132"/>
      <c r="X31" s="442" t="s">
        <v>1581</v>
      </c>
      <c r="Y31" s="723" t="str">
        <f>IF(G31="","",VLOOKUP(G31,과정코드!$A$2:$B$494,2,0))</f>
        <v>COL0104422</v>
      </c>
    </row>
    <row r="32" spans="1:25" ht="23.1" customHeight="1">
      <c r="A32" s="787"/>
      <c r="B32" s="4">
        <v>18</v>
      </c>
      <c r="C32" s="161" t="s">
        <v>20</v>
      </c>
      <c r="D32" s="18" t="s">
        <v>21</v>
      </c>
      <c r="E32" s="18"/>
      <c r="F32" s="347" t="s">
        <v>453</v>
      </c>
      <c r="G32" s="476" t="s">
        <v>1834</v>
      </c>
      <c r="H32" s="93" t="str">
        <f t="shared" si="0"/>
        <v>바로가기</v>
      </c>
      <c r="I32" s="24">
        <v>2</v>
      </c>
      <c r="J32" s="25">
        <v>14</v>
      </c>
      <c r="K32" s="345">
        <v>510</v>
      </c>
      <c r="L32" s="345">
        <v>560</v>
      </c>
      <c r="M32" s="132"/>
      <c r="N32" s="28"/>
      <c r="O32" s="132" t="s">
        <v>1586</v>
      </c>
      <c r="P32" s="475"/>
      <c r="Q32" s="132"/>
      <c r="R32" s="28"/>
      <c r="S32" s="132"/>
      <c r="T32" s="28"/>
      <c r="U32" s="132"/>
      <c r="V32" s="28"/>
      <c r="W32" s="132" t="s">
        <v>1443</v>
      </c>
      <c r="X32" s="442"/>
      <c r="Y32" s="723" t="str">
        <f>IF(G32="","",VLOOKUP(G32,과정코드!$A$2:$B$494,2,0))</f>
        <v>COL0104419</v>
      </c>
    </row>
    <row r="33" spans="1:25" ht="23.1" customHeight="1">
      <c r="A33" s="787"/>
      <c r="B33" s="4">
        <v>19</v>
      </c>
      <c r="C33" s="161" t="s">
        <v>20</v>
      </c>
      <c r="D33" s="18" t="s">
        <v>21</v>
      </c>
      <c r="E33" s="18"/>
      <c r="F33" s="18" t="s">
        <v>362</v>
      </c>
      <c r="G33" s="478" t="s">
        <v>1394</v>
      </c>
      <c r="H33" s="93" t="str">
        <f t="shared" si="0"/>
        <v>바로가기</v>
      </c>
      <c r="I33" s="24">
        <v>2</v>
      </c>
      <c r="J33" s="25">
        <v>14</v>
      </c>
      <c r="K33" s="13">
        <v>800</v>
      </c>
      <c r="L33" s="13">
        <v>800</v>
      </c>
      <c r="M33" s="132"/>
      <c r="N33" s="479"/>
      <c r="O33" s="132"/>
      <c r="P33" s="479"/>
      <c r="Q33" s="135"/>
      <c r="R33" s="100" t="s">
        <v>1558</v>
      </c>
      <c r="S33" s="132"/>
      <c r="T33" s="479"/>
      <c r="U33" s="132"/>
      <c r="V33" s="28" t="s">
        <v>1494</v>
      </c>
      <c r="W33" s="132"/>
      <c r="X33" s="442"/>
      <c r="Y33" s="723" t="str">
        <f>IF(G33="","",VLOOKUP(G33,과정코드!$A$2:$B$494,2,0))</f>
        <v>COL0104404</v>
      </c>
    </row>
    <row r="34" spans="1:25" ht="23.1" customHeight="1">
      <c r="A34" s="788"/>
      <c r="B34" s="4">
        <v>20</v>
      </c>
      <c r="C34" s="161" t="s">
        <v>20</v>
      </c>
      <c r="D34" s="18" t="s">
        <v>21</v>
      </c>
      <c r="E34" s="41"/>
      <c r="F34" s="156"/>
      <c r="G34" s="478" t="s">
        <v>1395</v>
      </c>
      <c r="H34" s="93" t="str">
        <f t="shared" si="0"/>
        <v>바로가기</v>
      </c>
      <c r="I34" s="14">
        <v>2</v>
      </c>
      <c r="J34" s="15">
        <v>14</v>
      </c>
      <c r="K34" s="13">
        <v>800</v>
      </c>
      <c r="L34" s="13">
        <v>800</v>
      </c>
      <c r="M34" s="132"/>
      <c r="N34" s="479"/>
      <c r="O34" s="132"/>
      <c r="P34" s="479" t="s">
        <v>1443</v>
      </c>
      <c r="Q34" s="132"/>
      <c r="R34" s="479"/>
      <c r="S34" s="132"/>
      <c r="T34" s="100" t="s">
        <v>1482</v>
      </c>
      <c r="U34" s="132"/>
      <c r="V34" s="28"/>
      <c r="W34" s="132"/>
      <c r="X34" s="442"/>
      <c r="Y34" s="723" t="str">
        <f>IF(G34="","",VLOOKUP(G34,과정코드!$A$2:$B$494,2,0))</f>
        <v>COL0104405</v>
      </c>
    </row>
    <row r="35" spans="1:25" ht="23.1" customHeight="1">
      <c r="A35" s="786" t="s">
        <v>36</v>
      </c>
      <c r="B35" s="4">
        <v>21</v>
      </c>
      <c r="C35" s="161" t="s">
        <v>20</v>
      </c>
      <c r="D35" s="18" t="s">
        <v>21</v>
      </c>
      <c r="E35" s="41"/>
      <c r="F35" s="156"/>
      <c r="G35" s="139" t="s">
        <v>1835</v>
      </c>
      <c r="H35" s="93" t="str">
        <f t="shared" si="0"/>
        <v>바로가기</v>
      </c>
      <c r="I35" s="31">
        <v>2</v>
      </c>
      <c r="J35" s="29">
        <v>14</v>
      </c>
      <c r="K35" s="17">
        <v>500</v>
      </c>
      <c r="L35" s="17">
        <v>540</v>
      </c>
      <c r="M35" s="132"/>
      <c r="N35" s="28" t="s">
        <v>1486</v>
      </c>
      <c r="O35" s="132"/>
      <c r="P35" s="28"/>
      <c r="Q35" s="132"/>
      <c r="R35" s="28"/>
      <c r="S35" s="132" t="s">
        <v>1492</v>
      </c>
      <c r="T35" s="28"/>
      <c r="U35" s="132"/>
      <c r="V35" s="475"/>
      <c r="W35" s="132" t="s">
        <v>1486</v>
      </c>
      <c r="X35" s="442"/>
      <c r="Y35" s="723" t="str">
        <f>IF(G35="","",VLOOKUP(G35,과정코드!$A$2:$B$494,2,0))</f>
        <v>COL0104402</v>
      </c>
    </row>
    <row r="36" spans="1:25" ht="23.1" customHeight="1">
      <c r="A36" s="787"/>
      <c r="B36" s="4">
        <v>22</v>
      </c>
      <c r="C36" s="161" t="s">
        <v>20</v>
      </c>
      <c r="D36" s="18" t="s">
        <v>21</v>
      </c>
      <c r="E36" s="18"/>
      <c r="F36" s="154"/>
      <c r="G36" s="138" t="s">
        <v>1836</v>
      </c>
      <c r="H36" s="93" t="str">
        <f t="shared" si="0"/>
        <v>바로가기</v>
      </c>
      <c r="I36" s="14">
        <v>2</v>
      </c>
      <c r="J36" s="22">
        <v>14</v>
      </c>
      <c r="K36" s="17">
        <v>500</v>
      </c>
      <c r="L36" s="17">
        <v>540</v>
      </c>
      <c r="M36" s="132"/>
      <c r="N36" s="28"/>
      <c r="O36" s="132"/>
      <c r="P36" s="28" t="s">
        <v>1492</v>
      </c>
      <c r="Q36" s="132"/>
      <c r="R36" s="28" t="s">
        <v>1448</v>
      </c>
      <c r="S36" s="132"/>
      <c r="T36" s="28"/>
      <c r="U36" s="132" t="s">
        <v>1481</v>
      </c>
      <c r="V36" s="475"/>
      <c r="W36" s="132"/>
      <c r="X36" s="442"/>
      <c r="Y36" s="723" t="str">
        <f>IF(G36="","",VLOOKUP(G36,과정코드!$A$2:$B$494,2,0))</f>
        <v>COL0104400</v>
      </c>
    </row>
    <row r="37" spans="1:25" ht="23.1" customHeight="1">
      <c r="A37" s="787"/>
      <c r="B37" s="4">
        <v>23</v>
      </c>
      <c r="C37" s="161" t="s">
        <v>20</v>
      </c>
      <c r="D37" s="18" t="s">
        <v>21</v>
      </c>
      <c r="E37" s="18"/>
      <c r="F37" s="347" t="s">
        <v>453</v>
      </c>
      <c r="G37" s="476" t="s">
        <v>1393</v>
      </c>
      <c r="H37" s="93" t="str">
        <f t="shared" si="0"/>
        <v>바로가기</v>
      </c>
      <c r="I37" s="24">
        <v>1</v>
      </c>
      <c r="J37" s="341">
        <v>7</v>
      </c>
      <c r="K37" s="345">
        <v>300</v>
      </c>
      <c r="L37" s="345">
        <v>330</v>
      </c>
      <c r="M37" s="132"/>
      <c r="N37" s="28"/>
      <c r="O37" s="132" t="s">
        <v>1441</v>
      </c>
      <c r="P37" s="28"/>
      <c r="Q37" s="132"/>
      <c r="R37" s="28"/>
      <c r="S37" s="132"/>
      <c r="T37" s="28"/>
      <c r="U37" s="132" t="s">
        <v>1431</v>
      </c>
      <c r="V37" s="28"/>
      <c r="W37" s="132"/>
      <c r="X37" s="442"/>
      <c r="Y37" s="723" t="str">
        <f>IF(G37="","",VLOOKUP(G37,과정코드!$A$2:$B$494,2,0))</f>
        <v>COL0104399</v>
      </c>
    </row>
    <row r="38" spans="1:25" ht="23.1" customHeight="1">
      <c r="A38" s="787"/>
      <c r="B38" s="4">
        <v>24</v>
      </c>
      <c r="C38" s="161" t="s">
        <v>20</v>
      </c>
      <c r="D38" s="18" t="s">
        <v>21</v>
      </c>
      <c r="E38" s="41"/>
      <c r="F38" s="156"/>
      <c r="G38" s="138" t="s">
        <v>1837</v>
      </c>
      <c r="H38" s="93" t="str">
        <f t="shared" si="0"/>
        <v>바로가기</v>
      </c>
      <c r="I38" s="14">
        <v>2</v>
      </c>
      <c r="J38" s="15">
        <v>14</v>
      </c>
      <c r="K38" s="13">
        <v>500</v>
      </c>
      <c r="L38" s="13">
        <v>540</v>
      </c>
      <c r="M38" s="132"/>
      <c r="N38" s="28"/>
      <c r="O38" s="132" t="s">
        <v>1490</v>
      </c>
      <c r="P38" s="28"/>
      <c r="Q38" s="132"/>
      <c r="R38" s="28"/>
      <c r="S38" s="132" t="s">
        <v>1443</v>
      </c>
      <c r="T38" s="28"/>
      <c r="U38" s="132"/>
      <c r="V38" s="475" t="s">
        <v>1490</v>
      </c>
      <c r="W38" s="132"/>
      <c r="X38" s="442"/>
      <c r="Y38" s="723" t="str">
        <f>IF(G38="","",VLOOKUP(G38,과정코드!$A$2:$B$494,2,0))</f>
        <v>COL0104401</v>
      </c>
    </row>
    <row r="39" spans="1:25" ht="21.75" customHeight="1">
      <c r="A39" s="788"/>
      <c r="B39" s="4">
        <v>25</v>
      </c>
      <c r="C39" s="161" t="s">
        <v>20</v>
      </c>
      <c r="D39" s="18" t="s">
        <v>21</v>
      </c>
      <c r="E39" s="18"/>
      <c r="F39" s="18" t="s">
        <v>412</v>
      </c>
      <c r="G39" s="580" t="s">
        <v>1838</v>
      </c>
      <c r="H39" s="93" t="str">
        <f t="shared" si="0"/>
        <v>바로가기</v>
      </c>
      <c r="I39" s="444">
        <v>2</v>
      </c>
      <c r="J39" s="106">
        <v>16</v>
      </c>
      <c r="K39" s="440">
        <v>500</v>
      </c>
      <c r="L39" s="440">
        <v>540</v>
      </c>
      <c r="M39" s="441"/>
      <c r="N39" s="442"/>
      <c r="O39" s="441"/>
      <c r="P39" s="442" t="s">
        <v>1492</v>
      </c>
      <c r="Q39" s="441"/>
      <c r="R39" s="442"/>
      <c r="S39" s="441"/>
      <c r="T39" s="442"/>
      <c r="U39" s="441"/>
      <c r="V39" s="442" t="s">
        <v>1493</v>
      </c>
      <c r="W39" s="441"/>
      <c r="X39" s="442"/>
      <c r="Y39" s="723" t="str">
        <f>IF(G39="","",VLOOKUP(G39,과정코드!$A$2:$B$494,2,0))</f>
        <v>COL0104403</v>
      </c>
    </row>
    <row r="40" spans="1:25" ht="23.1" customHeight="1">
      <c r="A40" s="474" t="s">
        <v>1671</v>
      </c>
      <c r="B40" s="90"/>
      <c r="C40" s="90"/>
      <c r="D40" s="90"/>
      <c r="E40" s="90"/>
      <c r="F40" s="90"/>
      <c r="G40" s="90"/>
      <c r="H40" s="95"/>
      <c r="I40" s="90"/>
      <c r="J40" s="90"/>
      <c r="K40" s="90"/>
      <c r="L40" s="91"/>
      <c r="M40" s="37" t="s">
        <v>16</v>
      </c>
      <c r="N40" s="37" t="s">
        <v>7</v>
      </c>
      <c r="O40" s="37" t="s">
        <v>9</v>
      </c>
      <c r="P40" s="37" t="s">
        <v>1</v>
      </c>
      <c r="Q40" s="37" t="s">
        <v>14</v>
      </c>
      <c r="R40" s="37" t="s">
        <v>0</v>
      </c>
      <c r="S40" s="37" t="s">
        <v>17</v>
      </c>
      <c r="T40" s="37" t="s">
        <v>13</v>
      </c>
      <c r="U40" s="37" t="s">
        <v>2</v>
      </c>
      <c r="V40" s="37" t="s">
        <v>11</v>
      </c>
      <c r="W40" s="37" t="s">
        <v>8</v>
      </c>
      <c r="X40" s="37" t="s">
        <v>19</v>
      </c>
      <c r="Y40" s="723" t="str">
        <f>IF(G40="","",VLOOKUP(G40,과정코드!$A$2:$B$494,2,0))</f>
        <v/>
      </c>
    </row>
    <row r="41" spans="1:25" ht="23.1" customHeight="1">
      <c r="A41" s="769" t="s">
        <v>37</v>
      </c>
      <c r="B41" s="4">
        <v>1</v>
      </c>
      <c r="C41" s="161" t="s">
        <v>20</v>
      </c>
      <c r="D41" s="18" t="s">
        <v>21</v>
      </c>
      <c r="E41" s="18"/>
      <c r="F41" s="154"/>
      <c r="G41" s="138" t="s">
        <v>1839</v>
      </c>
      <c r="H41" s="93" t="str">
        <f t="shared" si="0"/>
        <v>바로가기</v>
      </c>
      <c r="I41" s="31">
        <v>2</v>
      </c>
      <c r="J41" s="29">
        <v>14</v>
      </c>
      <c r="K41" s="17">
        <v>450</v>
      </c>
      <c r="L41" s="17">
        <v>500</v>
      </c>
      <c r="M41" s="135"/>
      <c r="N41" s="23" t="s">
        <v>1486</v>
      </c>
      <c r="O41" s="135" t="s">
        <v>1587</v>
      </c>
      <c r="P41" s="23" t="s">
        <v>1484</v>
      </c>
      <c r="Q41" s="135" t="s">
        <v>1588</v>
      </c>
      <c r="R41" s="23" t="s">
        <v>1448</v>
      </c>
      <c r="S41" s="135" t="s">
        <v>1593</v>
      </c>
      <c r="T41" s="100" t="s">
        <v>1512</v>
      </c>
      <c r="U41" s="135" t="s">
        <v>1595</v>
      </c>
      <c r="V41" s="100" t="s">
        <v>1504</v>
      </c>
      <c r="W41" s="135" t="s">
        <v>1596</v>
      </c>
      <c r="X41" s="100"/>
      <c r="Y41" s="723" t="str">
        <f>IF(G41="","",VLOOKUP(G41,과정코드!$A$2:$B$494,2,0))</f>
        <v>COL0104431</v>
      </c>
    </row>
    <row r="42" spans="1:25">
      <c r="A42" s="770"/>
      <c r="B42" s="4">
        <v>2</v>
      </c>
      <c r="C42" s="161" t="s">
        <v>20</v>
      </c>
      <c r="D42" s="18" t="s">
        <v>21</v>
      </c>
      <c r="E42" s="18"/>
      <c r="F42" s="154"/>
      <c r="G42" s="141" t="s">
        <v>1840</v>
      </c>
      <c r="H42" s="93" t="str">
        <f t="shared" si="0"/>
        <v>바로가기</v>
      </c>
      <c r="I42" s="31">
        <v>3</v>
      </c>
      <c r="J42" s="29">
        <v>18</v>
      </c>
      <c r="K42" s="17">
        <v>540</v>
      </c>
      <c r="L42" s="17">
        <v>600</v>
      </c>
      <c r="M42" s="135"/>
      <c r="N42" s="23"/>
      <c r="O42" s="135" t="s">
        <v>1500</v>
      </c>
      <c r="P42" s="23"/>
      <c r="Q42" s="135" t="s">
        <v>1522</v>
      </c>
      <c r="R42" s="100"/>
      <c r="S42" s="135" t="s">
        <v>1594</v>
      </c>
      <c r="T42" s="100"/>
      <c r="U42" s="135" t="s">
        <v>1565</v>
      </c>
      <c r="V42" s="100"/>
      <c r="W42" s="135"/>
      <c r="X42" s="100"/>
      <c r="Y42" s="723" t="str">
        <f>IF(G42="","",VLOOKUP(G42,과정코드!$A$2:$B$494,2,0))</f>
        <v>COL0104430</v>
      </c>
    </row>
    <row r="43" spans="1:25">
      <c r="A43" s="770"/>
      <c r="B43" s="4">
        <v>3</v>
      </c>
      <c r="C43" s="161" t="s">
        <v>20</v>
      </c>
      <c r="D43" s="18" t="s">
        <v>21</v>
      </c>
      <c r="E43" s="18"/>
      <c r="F43" s="154"/>
      <c r="G43" s="391" t="s">
        <v>1396</v>
      </c>
      <c r="H43" s="93" t="str">
        <f t="shared" si="0"/>
        <v>바로가기</v>
      </c>
      <c r="I43" s="24">
        <v>2</v>
      </c>
      <c r="J43" s="25">
        <v>14</v>
      </c>
      <c r="K43" s="17">
        <v>450</v>
      </c>
      <c r="L43" s="17">
        <v>500</v>
      </c>
      <c r="M43" s="135"/>
      <c r="N43" s="23"/>
      <c r="O43" s="135"/>
      <c r="P43" s="23" t="s">
        <v>1512</v>
      </c>
      <c r="Q43" s="135"/>
      <c r="R43" s="100"/>
      <c r="S43" s="135"/>
      <c r="T43" s="100" t="s">
        <v>1449</v>
      </c>
      <c r="U43" s="135"/>
      <c r="V43" s="100"/>
      <c r="W43" s="135" t="s">
        <v>1486</v>
      </c>
      <c r="X43" s="100"/>
      <c r="Y43" s="723" t="str">
        <f>IF(G43="","",VLOOKUP(G43,과정코드!$A$2:$B$494,2,0))</f>
        <v>COL0104425</v>
      </c>
    </row>
    <row r="44" spans="1:25">
      <c r="A44" s="770"/>
      <c r="B44" s="4">
        <v>4</v>
      </c>
      <c r="C44" s="161" t="s">
        <v>20</v>
      </c>
      <c r="D44" s="18" t="s">
        <v>21</v>
      </c>
      <c r="E44" s="18"/>
      <c r="F44" s="154"/>
      <c r="G44" s="391" t="s">
        <v>1841</v>
      </c>
      <c r="H44" s="93" t="str">
        <f t="shared" si="0"/>
        <v>바로가기</v>
      </c>
      <c r="I44" s="31">
        <v>3</v>
      </c>
      <c r="J44" s="29">
        <v>18</v>
      </c>
      <c r="K44" s="17">
        <v>540</v>
      </c>
      <c r="L44" s="17">
        <v>600</v>
      </c>
      <c r="M44" s="135"/>
      <c r="N44" s="23" t="s">
        <v>377</v>
      </c>
      <c r="O44" s="135"/>
      <c r="P44" s="28"/>
      <c r="Q44" s="135"/>
      <c r="R44" s="23" t="s">
        <v>1498</v>
      </c>
      <c r="S44" s="135"/>
      <c r="T44" s="100"/>
      <c r="U44" s="135"/>
      <c r="V44" s="100" t="s">
        <v>1554</v>
      </c>
      <c r="W44" s="135"/>
      <c r="X44" s="100"/>
      <c r="Y44" s="723" t="str">
        <f>IF(G44="","",VLOOKUP(G44,과정코드!$A$2:$B$494,2,0))</f>
        <v>COL0104429</v>
      </c>
    </row>
    <row r="45" spans="1:25">
      <c r="A45" s="770"/>
      <c r="B45" s="4">
        <v>5</v>
      </c>
      <c r="C45" s="161" t="s">
        <v>20</v>
      </c>
      <c r="D45" s="18" t="s">
        <v>21</v>
      </c>
      <c r="E45" s="18"/>
      <c r="F45" s="154"/>
      <c r="G45" s="391" t="s">
        <v>1397</v>
      </c>
      <c r="H45" s="93" t="str">
        <f t="shared" si="0"/>
        <v>바로가기</v>
      </c>
      <c r="I45" s="31">
        <v>1</v>
      </c>
      <c r="J45" s="29">
        <v>7</v>
      </c>
      <c r="K45" s="17">
        <v>260</v>
      </c>
      <c r="L45" s="17">
        <v>290</v>
      </c>
      <c r="M45" s="135"/>
      <c r="N45" s="23"/>
      <c r="O45" s="135"/>
      <c r="P45" s="23" t="s">
        <v>1488</v>
      </c>
      <c r="Q45" s="135"/>
      <c r="R45" s="23"/>
      <c r="S45" s="135"/>
      <c r="T45" s="100" t="s">
        <v>1551</v>
      </c>
      <c r="U45" s="135"/>
      <c r="V45" s="100"/>
      <c r="W45" s="135"/>
      <c r="X45" s="100" t="s">
        <v>1575</v>
      </c>
      <c r="Y45" s="723" t="str">
        <f>IF(G45="","",VLOOKUP(G45,과정코드!$A$2:$B$494,2,0))</f>
        <v>COL0104428</v>
      </c>
    </row>
    <row r="46" spans="1:25">
      <c r="A46" s="770"/>
      <c r="B46" s="4">
        <v>6</v>
      </c>
      <c r="C46" s="161" t="s">
        <v>20</v>
      </c>
      <c r="D46" s="18" t="s">
        <v>21</v>
      </c>
      <c r="E46" s="18"/>
      <c r="F46" s="154"/>
      <c r="G46" s="141" t="s">
        <v>1842</v>
      </c>
      <c r="H46" s="93" t="str">
        <f t="shared" si="0"/>
        <v>바로가기</v>
      </c>
      <c r="I46" s="31">
        <v>2</v>
      </c>
      <c r="J46" s="29">
        <v>14</v>
      </c>
      <c r="K46" s="17">
        <v>500</v>
      </c>
      <c r="L46" s="17">
        <v>560</v>
      </c>
      <c r="M46" s="135"/>
      <c r="N46" s="23" t="s">
        <v>384</v>
      </c>
      <c r="O46" s="135"/>
      <c r="P46" s="23"/>
      <c r="Q46" s="135"/>
      <c r="R46" s="23" t="s">
        <v>1467</v>
      </c>
      <c r="S46" s="135"/>
      <c r="T46" s="100"/>
      <c r="U46" s="135" t="s">
        <v>1481</v>
      </c>
      <c r="V46" s="100"/>
      <c r="W46" s="135" t="s">
        <v>1442</v>
      </c>
      <c r="X46" s="100"/>
      <c r="Y46" s="723" t="str">
        <f>IF(G46="","",VLOOKUP(G46,과정코드!$A$2:$B$494,2,0))</f>
        <v>COL0104427</v>
      </c>
    </row>
    <row r="47" spans="1:25">
      <c r="A47" s="770"/>
      <c r="B47" s="4">
        <v>7</v>
      </c>
      <c r="C47" s="161" t="s">
        <v>20</v>
      </c>
      <c r="D47" s="18" t="s">
        <v>21</v>
      </c>
      <c r="E47" s="18"/>
      <c r="F47" s="154"/>
      <c r="G47" s="472" t="s">
        <v>415</v>
      </c>
      <c r="H47" s="93" t="str">
        <f t="shared" si="0"/>
        <v>바로가기</v>
      </c>
      <c r="I47" s="24">
        <v>3</v>
      </c>
      <c r="J47" s="25">
        <v>21</v>
      </c>
      <c r="K47" s="17">
        <v>600</v>
      </c>
      <c r="L47" s="17">
        <v>660</v>
      </c>
      <c r="M47" s="135"/>
      <c r="N47" s="109"/>
      <c r="O47" s="135" t="s">
        <v>1590</v>
      </c>
      <c r="P47" s="109" t="s">
        <v>1528</v>
      </c>
      <c r="Q47" s="135" t="s">
        <v>378</v>
      </c>
      <c r="R47" s="100" t="s">
        <v>1589</v>
      </c>
      <c r="S47" s="135" t="s">
        <v>390</v>
      </c>
      <c r="T47" s="100"/>
      <c r="U47" s="135" t="s">
        <v>1580</v>
      </c>
      <c r="V47" s="100"/>
      <c r="W47" s="135" t="s">
        <v>1590</v>
      </c>
      <c r="X47" s="100"/>
      <c r="Y47" s="723" t="str">
        <f>IF(G47="","",VLOOKUP(G47,과정코드!$A$2:$B$494,2,0))</f>
        <v>COL0104426</v>
      </c>
    </row>
    <row r="48" spans="1:25">
      <c r="A48" s="771"/>
      <c r="B48" s="4">
        <v>8</v>
      </c>
      <c r="C48" s="161" t="s">
        <v>20</v>
      </c>
      <c r="D48" s="18" t="s">
        <v>21</v>
      </c>
      <c r="E48" s="18"/>
      <c r="F48" s="154"/>
      <c r="G48" s="473" t="s">
        <v>416</v>
      </c>
      <c r="H48" s="93" t="str">
        <f t="shared" si="0"/>
        <v>바로가기</v>
      </c>
      <c r="I48" s="24">
        <v>2</v>
      </c>
      <c r="J48" s="25">
        <v>14</v>
      </c>
      <c r="K48" s="17">
        <v>470</v>
      </c>
      <c r="L48" s="17">
        <v>520</v>
      </c>
      <c r="M48" s="132"/>
      <c r="N48" s="20"/>
      <c r="O48" s="132" t="s">
        <v>1586</v>
      </c>
      <c r="P48" s="20"/>
      <c r="Q48" s="132"/>
      <c r="R48" s="99"/>
      <c r="S48" s="132"/>
      <c r="T48" s="100" t="s">
        <v>1481</v>
      </c>
      <c r="U48" s="132"/>
      <c r="V48" s="99"/>
      <c r="W48" s="132"/>
      <c r="X48" s="20" t="s">
        <v>1468</v>
      </c>
      <c r="Y48" s="723" t="str">
        <f>IF(G48="","",VLOOKUP(G48,과정코드!$A$2:$B$494,2,0))</f>
        <v>COL0104424</v>
      </c>
    </row>
    <row r="49" spans="1:25" ht="27">
      <c r="A49" s="770" t="s">
        <v>38</v>
      </c>
      <c r="B49" s="4">
        <v>9</v>
      </c>
      <c r="C49" s="161" t="s">
        <v>20</v>
      </c>
      <c r="D49" s="18" t="s">
        <v>21</v>
      </c>
      <c r="E49" s="18"/>
      <c r="F49" s="154"/>
      <c r="G49" s="103" t="s">
        <v>1843</v>
      </c>
      <c r="H49" s="93" t="str">
        <f t="shared" si="0"/>
        <v>바로가기</v>
      </c>
      <c r="I49" s="24">
        <v>2</v>
      </c>
      <c r="J49" s="25">
        <v>14</v>
      </c>
      <c r="K49" s="17">
        <v>430</v>
      </c>
      <c r="L49" s="17">
        <v>480</v>
      </c>
      <c r="M49" s="132"/>
      <c r="N49" s="99"/>
      <c r="O49" s="132" t="s">
        <v>1591</v>
      </c>
      <c r="P49" s="20" t="s">
        <v>1592</v>
      </c>
      <c r="Q49" s="132" t="s">
        <v>373</v>
      </c>
      <c r="R49" s="99" t="s">
        <v>405</v>
      </c>
      <c r="S49" s="132" t="s">
        <v>369</v>
      </c>
      <c r="T49" s="100"/>
      <c r="U49" s="132" t="s">
        <v>1445</v>
      </c>
      <c r="V49" s="99" t="s">
        <v>1598</v>
      </c>
      <c r="W49" s="132" t="s">
        <v>1597</v>
      </c>
      <c r="X49" s="20"/>
      <c r="Y49" s="723" t="str">
        <f>IF(G49="","",VLOOKUP(G49,과정코드!$A$2:$B$494,2,0))</f>
        <v>COL0104437</v>
      </c>
    </row>
    <row r="50" spans="1:25">
      <c r="A50" s="770"/>
      <c r="B50" s="4">
        <v>10</v>
      </c>
      <c r="C50" s="161" t="s">
        <v>20</v>
      </c>
      <c r="D50" s="18" t="s">
        <v>21</v>
      </c>
      <c r="E50" s="18"/>
      <c r="F50" s="154"/>
      <c r="G50" s="103" t="s">
        <v>1844</v>
      </c>
      <c r="H50" s="93" t="str">
        <f t="shared" si="0"/>
        <v>바로가기</v>
      </c>
      <c r="I50" s="24">
        <v>1</v>
      </c>
      <c r="J50" s="25">
        <v>7</v>
      </c>
      <c r="K50" s="17">
        <v>230</v>
      </c>
      <c r="L50" s="17">
        <v>250</v>
      </c>
      <c r="M50" s="132"/>
      <c r="N50" s="99"/>
      <c r="O50" s="132"/>
      <c r="P50" s="20" t="s">
        <v>1432</v>
      </c>
      <c r="Q50" s="132"/>
      <c r="R50" s="99"/>
      <c r="S50" s="132"/>
      <c r="T50" s="100" t="s">
        <v>1475</v>
      </c>
      <c r="U50" s="132"/>
      <c r="V50" s="99" t="s">
        <v>1454</v>
      </c>
      <c r="W50" s="132"/>
      <c r="X50" s="20" t="s">
        <v>1435</v>
      </c>
      <c r="Y50" s="723" t="str">
        <f>IF(G50="","",VLOOKUP(G50,과정코드!$A$2:$B$494,2,0))</f>
        <v>COL0104433</v>
      </c>
    </row>
    <row r="51" spans="1:25" ht="16.5" customHeight="1">
      <c r="A51" s="770"/>
      <c r="B51" s="4">
        <v>11</v>
      </c>
      <c r="C51" s="161" t="s">
        <v>20</v>
      </c>
      <c r="D51" s="18" t="s">
        <v>21</v>
      </c>
      <c r="E51" s="18"/>
      <c r="F51" s="154"/>
      <c r="G51" s="141" t="s">
        <v>1845</v>
      </c>
      <c r="H51" s="93" t="str">
        <f t="shared" si="0"/>
        <v>바로가기</v>
      </c>
      <c r="I51" s="31">
        <v>3</v>
      </c>
      <c r="J51" s="29">
        <v>21</v>
      </c>
      <c r="K51" s="17">
        <v>530</v>
      </c>
      <c r="L51" s="17">
        <v>590</v>
      </c>
      <c r="M51" s="135"/>
      <c r="N51" s="23" t="s">
        <v>1518</v>
      </c>
      <c r="O51" s="135"/>
      <c r="P51" s="100"/>
      <c r="Q51" s="135" t="s">
        <v>1532</v>
      </c>
      <c r="R51" s="100"/>
      <c r="S51" s="135"/>
      <c r="T51" s="23" t="s">
        <v>1599</v>
      </c>
      <c r="U51" s="135"/>
      <c r="V51" s="100"/>
      <c r="W51" s="135" t="s">
        <v>1500</v>
      </c>
      <c r="X51" s="100"/>
      <c r="Y51" s="723" t="str">
        <f>IF(G51="","",VLOOKUP(G51,과정코드!$A$2:$B$494,2,0))</f>
        <v>COL0104440</v>
      </c>
    </row>
    <row r="52" spans="1:25">
      <c r="A52" s="770"/>
      <c r="B52" s="4">
        <v>12</v>
      </c>
      <c r="C52" s="161" t="s">
        <v>20</v>
      </c>
      <c r="D52" s="18" t="s">
        <v>21</v>
      </c>
      <c r="E52" s="18"/>
      <c r="F52" s="154"/>
      <c r="G52" s="141" t="s">
        <v>1846</v>
      </c>
      <c r="H52" s="93" t="str">
        <f t="shared" si="0"/>
        <v>바로가기</v>
      </c>
      <c r="I52" s="31">
        <v>2</v>
      </c>
      <c r="J52" s="29">
        <v>14</v>
      </c>
      <c r="K52" s="17">
        <v>430</v>
      </c>
      <c r="L52" s="17">
        <v>480</v>
      </c>
      <c r="M52" s="135"/>
      <c r="N52" s="23"/>
      <c r="O52" s="135" t="s">
        <v>1480</v>
      </c>
      <c r="P52" s="100"/>
      <c r="Q52" s="135"/>
      <c r="R52" s="100" t="s">
        <v>1491</v>
      </c>
      <c r="S52" s="135"/>
      <c r="T52" s="23"/>
      <c r="U52" s="135" t="s">
        <v>1468</v>
      </c>
      <c r="V52" s="100"/>
      <c r="W52" s="135"/>
      <c r="X52" s="100"/>
      <c r="Y52" s="723" t="str">
        <f>IF(G52="","",VLOOKUP(G52,과정코드!$A$2:$B$494,2,0))</f>
        <v>COL0104434</v>
      </c>
    </row>
    <row r="53" spans="1:25">
      <c r="A53" s="770"/>
      <c r="B53" s="4">
        <v>13</v>
      </c>
      <c r="C53" s="161" t="s">
        <v>20</v>
      </c>
      <c r="D53" s="18" t="s">
        <v>21</v>
      </c>
      <c r="E53" s="18"/>
      <c r="F53" s="154"/>
      <c r="G53" s="141" t="s">
        <v>1847</v>
      </c>
      <c r="H53" s="93" t="str">
        <f t="shared" si="0"/>
        <v>바로가기</v>
      </c>
      <c r="I53" s="31">
        <v>1</v>
      </c>
      <c r="J53" s="29">
        <v>7</v>
      </c>
      <c r="K53" s="17">
        <v>230</v>
      </c>
      <c r="L53" s="17">
        <v>250</v>
      </c>
      <c r="M53" s="135"/>
      <c r="N53" s="23"/>
      <c r="O53" s="135"/>
      <c r="P53" s="100" t="s">
        <v>1458</v>
      </c>
      <c r="Q53" s="135"/>
      <c r="R53" s="100"/>
      <c r="S53" s="135"/>
      <c r="T53" s="23" t="s">
        <v>1548</v>
      </c>
      <c r="U53" s="135"/>
      <c r="V53" s="100"/>
      <c r="W53" s="135" t="s">
        <v>1441</v>
      </c>
      <c r="X53" s="100"/>
      <c r="Y53" s="723" t="str">
        <f>IF(G53="","",VLOOKUP(G53,과정코드!$A$2:$B$494,2,0))</f>
        <v>COL0104435</v>
      </c>
    </row>
    <row r="54" spans="1:25">
      <c r="A54" s="770"/>
      <c r="B54" s="4">
        <v>14</v>
      </c>
      <c r="C54" s="161" t="s">
        <v>20</v>
      </c>
      <c r="D54" s="18" t="s">
        <v>21</v>
      </c>
      <c r="E54" s="18"/>
      <c r="F54" s="154"/>
      <c r="G54" s="140" t="s">
        <v>1848</v>
      </c>
      <c r="H54" s="93" t="str">
        <f t="shared" si="0"/>
        <v>바로가기</v>
      </c>
      <c r="I54" s="16">
        <v>1</v>
      </c>
      <c r="J54" s="22">
        <v>7</v>
      </c>
      <c r="K54" s="17">
        <v>230</v>
      </c>
      <c r="L54" s="17">
        <v>250</v>
      </c>
      <c r="M54" s="135"/>
      <c r="N54" s="23"/>
      <c r="O54" s="135"/>
      <c r="P54" s="100"/>
      <c r="Q54" s="135"/>
      <c r="R54" s="100"/>
      <c r="S54" s="135"/>
      <c r="T54" s="23"/>
      <c r="U54" s="135" t="s">
        <v>1430</v>
      </c>
      <c r="V54" s="100"/>
      <c r="W54" s="135" t="s">
        <v>1466</v>
      </c>
      <c r="X54" s="100"/>
      <c r="Y54" s="723" t="str">
        <f>IF(G54="","",VLOOKUP(G54,과정코드!$A$2:$B$494,2,0))</f>
        <v>COL0104432</v>
      </c>
    </row>
    <row r="55" spans="1:25">
      <c r="A55" s="770"/>
      <c r="B55" s="4">
        <v>15</v>
      </c>
      <c r="C55" s="161" t="s">
        <v>20</v>
      </c>
      <c r="D55" s="18" t="s">
        <v>21</v>
      </c>
      <c r="E55" s="18"/>
      <c r="F55" s="154"/>
      <c r="G55" s="140" t="s">
        <v>1849</v>
      </c>
      <c r="H55" s="93" t="str">
        <f t="shared" si="0"/>
        <v>바로가기</v>
      </c>
      <c r="I55" s="16">
        <v>1</v>
      </c>
      <c r="J55" s="22">
        <v>7</v>
      </c>
      <c r="K55" s="17">
        <v>230</v>
      </c>
      <c r="L55" s="17">
        <v>250</v>
      </c>
      <c r="M55" s="135"/>
      <c r="N55" s="23"/>
      <c r="O55" s="135"/>
      <c r="P55" s="23" t="s">
        <v>1476</v>
      </c>
      <c r="Q55" s="135"/>
      <c r="R55" s="100"/>
      <c r="S55" s="135" t="s">
        <v>1432</v>
      </c>
      <c r="T55" s="23"/>
      <c r="U55" s="135"/>
      <c r="V55" s="23" t="s">
        <v>1435</v>
      </c>
      <c r="W55" s="135"/>
      <c r="X55" s="100"/>
      <c r="Y55" s="723" t="str">
        <f>IF(G55="","",VLOOKUP(G55,과정코드!$A$2:$B$494,2,0))</f>
        <v>COL0104436</v>
      </c>
    </row>
    <row r="56" spans="1:25" ht="54">
      <c r="A56" s="770"/>
      <c r="B56" s="4">
        <v>16</v>
      </c>
      <c r="C56" s="161" t="s">
        <v>20</v>
      </c>
      <c r="D56" s="18" t="s">
        <v>21</v>
      </c>
      <c r="E56" s="18"/>
      <c r="F56" s="154"/>
      <c r="G56" s="140" t="s">
        <v>1850</v>
      </c>
      <c r="H56" s="93" t="str">
        <f t="shared" si="0"/>
        <v>바로가기</v>
      </c>
      <c r="I56" s="16">
        <v>1</v>
      </c>
      <c r="J56" s="22">
        <v>7</v>
      </c>
      <c r="K56" s="17">
        <v>230</v>
      </c>
      <c r="L56" s="17">
        <v>250</v>
      </c>
      <c r="M56" s="135" t="s">
        <v>1431</v>
      </c>
      <c r="N56" s="23"/>
      <c r="O56" s="135"/>
      <c r="P56" s="23"/>
      <c r="Q56" s="135"/>
      <c r="R56" s="100"/>
      <c r="S56" s="135"/>
      <c r="T56" s="23"/>
      <c r="U56" s="135"/>
      <c r="V56" s="23"/>
      <c r="W56" s="135"/>
      <c r="X56" s="100" t="s">
        <v>1600</v>
      </c>
      <c r="Y56" s="723" t="str">
        <f>IF(G56="","",VLOOKUP(G56,과정코드!$A$2:$B$494,2,0))</f>
        <v>COL0104439</v>
      </c>
    </row>
    <row r="57" spans="1:25" ht="40.5">
      <c r="A57" s="771"/>
      <c r="B57" s="4">
        <v>17</v>
      </c>
      <c r="C57" s="161" t="s">
        <v>20</v>
      </c>
      <c r="D57" s="18" t="s">
        <v>21</v>
      </c>
      <c r="E57" s="18"/>
      <c r="F57" s="154"/>
      <c r="G57" s="140" t="s">
        <v>1851</v>
      </c>
      <c r="H57" s="93" t="str">
        <f t="shared" si="0"/>
        <v>바로가기</v>
      </c>
      <c r="I57" s="16">
        <v>1</v>
      </c>
      <c r="J57" s="22">
        <v>7</v>
      </c>
      <c r="K57" s="17">
        <v>230</v>
      </c>
      <c r="L57" s="17">
        <v>250</v>
      </c>
      <c r="M57" s="135"/>
      <c r="N57" s="23"/>
      <c r="O57" s="135"/>
      <c r="P57" s="23"/>
      <c r="Q57" s="135"/>
      <c r="R57" s="23"/>
      <c r="S57" s="135"/>
      <c r="T57" s="23"/>
      <c r="U57" s="135"/>
      <c r="V57" s="23"/>
      <c r="W57" s="135"/>
      <c r="X57" s="100" t="s">
        <v>1601</v>
      </c>
      <c r="Y57" s="723" t="str">
        <f>IF(G57="","",VLOOKUP(G57,과정코드!$A$2:$B$494,2,0))</f>
        <v>COL0104438</v>
      </c>
    </row>
    <row r="59" spans="1:25" hidden="1"/>
    <row r="60" spans="1:25" hidden="1">
      <c r="G60" s="472" t="s">
        <v>415</v>
      </c>
      <c r="H60" s="263"/>
      <c r="I60" s="24">
        <v>3</v>
      </c>
      <c r="J60" s="25">
        <v>21</v>
      </c>
      <c r="K60" s="17">
        <v>600</v>
      </c>
      <c r="L60" s="17">
        <v>660</v>
      </c>
      <c r="M60" s="135"/>
      <c r="N60" s="109"/>
      <c r="O60" s="135" t="s">
        <v>844</v>
      </c>
      <c r="P60" s="109" t="s">
        <v>77</v>
      </c>
      <c r="Q60" s="135" t="s">
        <v>378</v>
      </c>
      <c r="R60" s="100" t="s">
        <v>871</v>
      </c>
      <c r="S60" s="135" t="s">
        <v>390</v>
      </c>
      <c r="T60" s="100"/>
      <c r="U60" s="135" t="s">
        <v>932</v>
      </c>
      <c r="V60" s="100"/>
      <c r="W60" s="135" t="s">
        <v>844</v>
      </c>
      <c r="X60" s="727"/>
    </row>
    <row r="61" spans="1:25" hidden="1">
      <c r="G61" s="473" t="s">
        <v>416</v>
      </c>
      <c r="H61" s="263"/>
      <c r="I61" s="24">
        <v>2</v>
      </c>
      <c r="J61" s="342">
        <v>14</v>
      </c>
      <c r="K61" s="17">
        <v>470</v>
      </c>
      <c r="L61" s="17">
        <v>520</v>
      </c>
      <c r="M61" s="132"/>
      <c r="N61" s="20"/>
      <c r="O61" s="132" t="s">
        <v>1232</v>
      </c>
      <c r="P61" s="20"/>
      <c r="Q61" s="132"/>
      <c r="R61" s="99"/>
      <c r="S61" s="132"/>
      <c r="T61" s="100" t="s">
        <v>849</v>
      </c>
      <c r="U61" s="132"/>
      <c r="V61" s="99"/>
      <c r="W61" s="132"/>
      <c r="X61" s="716" t="s">
        <v>714</v>
      </c>
    </row>
    <row r="62" spans="1:25" hidden="1"/>
  </sheetData>
  <mergeCells count="16">
    <mergeCell ref="A41:A48"/>
    <mergeCell ref="A49:A57"/>
    <mergeCell ref="K2:L2"/>
    <mergeCell ref="M2:X2"/>
    <mergeCell ref="A5:A13"/>
    <mergeCell ref="A35:A39"/>
    <mergeCell ref="A15:A34"/>
    <mergeCell ref="A2:A3"/>
    <mergeCell ref="B2:B3"/>
    <mergeCell ref="E2:E3"/>
    <mergeCell ref="G2:G3"/>
    <mergeCell ref="I2:J2"/>
    <mergeCell ref="H2:H3"/>
    <mergeCell ref="F2:F3"/>
    <mergeCell ref="C2:C3"/>
    <mergeCell ref="D2:D3"/>
  </mergeCells>
  <phoneticPr fontId="17" type="noConversion"/>
  <hyperlinks>
    <hyperlink ref="H60" r:id="rId1" display="바로가기" xr:uid="{9FCD5316-ABCA-4E55-AABE-B483626ECE7D}"/>
    <hyperlink ref="H61" r:id="rId2" display="바로가기" xr:uid="{C3AD910D-CD74-4974-B315-2DDC70BD3458}"/>
  </hyperlinks>
  <pageMargins left="0.36" right="0.28000000000000003" top="0.38" bottom="0.33" header="0.314861" footer="0.314861"/>
  <pageSetup paperSize="8" scale="36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Y48"/>
  <sheetViews>
    <sheetView showGridLines="0" zoomScale="85" zoomScaleNormal="85" workbookViewId="0">
      <pane ySplit="3" topLeftCell="A4" activePane="bottomLeft" state="frozen"/>
      <selection activeCell="F18" sqref="F18"/>
      <selection pane="bottomLeft" activeCell="M2" sqref="M2:X2"/>
    </sheetView>
  </sheetViews>
  <sheetFormatPr defaultColWidth="8.75"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2.375" style="723" customWidth="1"/>
  </cols>
  <sheetData>
    <row r="1" spans="1:25" ht="135" customHeight="1"/>
    <row r="2" spans="1:25" ht="39" customHeight="1">
      <c r="A2" s="775" t="s">
        <v>4</v>
      </c>
      <c r="B2" s="775" t="s">
        <v>6</v>
      </c>
      <c r="C2" s="756" t="s">
        <v>359</v>
      </c>
      <c r="D2" s="756" t="s">
        <v>361</v>
      </c>
      <c r="E2" s="756" t="s">
        <v>360</v>
      </c>
      <c r="F2" s="756" t="s">
        <v>358</v>
      </c>
      <c r="G2" s="775" t="s">
        <v>5</v>
      </c>
      <c r="H2" s="756" t="s">
        <v>48</v>
      </c>
      <c r="I2" s="755" t="s">
        <v>12</v>
      </c>
      <c r="J2" s="755"/>
      <c r="K2" s="756" t="s">
        <v>22</v>
      </c>
      <c r="L2" s="755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639"/>
    </row>
    <row r="3" spans="1:25" ht="38.25" customHeight="1">
      <c r="A3" s="776"/>
      <c r="B3" s="776"/>
      <c r="C3" s="755"/>
      <c r="D3" s="755"/>
      <c r="E3" s="755"/>
      <c r="F3" s="755"/>
      <c r="G3" s="776"/>
      <c r="H3" s="755"/>
      <c r="I3" s="145" t="s">
        <v>18</v>
      </c>
      <c r="J3" s="145" t="s">
        <v>3</v>
      </c>
      <c r="K3" s="145" t="s">
        <v>15</v>
      </c>
      <c r="L3" s="145" t="s">
        <v>10</v>
      </c>
      <c r="M3" s="703" t="s">
        <v>23</v>
      </c>
      <c r="N3" s="703" t="s">
        <v>24</v>
      </c>
      <c r="O3" s="703" t="s">
        <v>25</v>
      </c>
      <c r="P3" s="703" t="s">
        <v>26</v>
      </c>
      <c r="Q3" s="703" t="s">
        <v>27</v>
      </c>
      <c r="R3" s="703" t="s">
        <v>28</v>
      </c>
      <c r="S3" s="703" t="s">
        <v>29</v>
      </c>
      <c r="T3" s="703" t="s">
        <v>30</v>
      </c>
      <c r="U3" s="703" t="s">
        <v>31</v>
      </c>
      <c r="V3" s="703" t="s">
        <v>32</v>
      </c>
      <c r="W3" s="703" t="s">
        <v>33</v>
      </c>
      <c r="X3" s="703" t="s">
        <v>34</v>
      </c>
      <c r="Y3" s="639"/>
    </row>
    <row r="4" spans="1:25" ht="30" customHeight="1">
      <c r="A4" s="474" t="s">
        <v>1672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  <c r="M4" s="37" t="s">
        <v>16</v>
      </c>
      <c r="N4" s="37" t="s">
        <v>7</v>
      </c>
      <c r="O4" s="37" t="s">
        <v>9</v>
      </c>
      <c r="P4" s="37" t="s">
        <v>1</v>
      </c>
      <c r="Q4" s="37" t="s">
        <v>14</v>
      </c>
      <c r="R4" s="37" t="s">
        <v>0</v>
      </c>
      <c r="S4" s="37" t="s">
        <v>17</v>
      </c>
      <c r="T4" s="37" t="s">
        <v>13</v>
      </c>
      <c r="U4" s="37" t="s">
        <v>2</v>
      </c>
      <c r="V4" s="37" t="s">
        <v>11</v>
      </c>
      <c r="W4" s="37" t="s">
        <v>8</v>
      </c>
      <c r="X4" s="37" t="s">
        <v>19</v>
      </c>
      <c r="Y4" s="724" t="s">
        <v>2632</v>
      </c>
    </row>
    <row r="5" spans="1:25" ht="23.1" customHeight="1">
      <c r="A5" s="784" t="s">
        <v>1321</v>
      </c>
      <c r="B5" s="4">
        <v>1</v>
      </c>
      <c r="C5" s="161" t="s">
        <v>20</v>
      </c>
      <c r="D5" s="18" t="s">
        <v>21</v>
      </c>
      <c r="E5" s="53"/>
      <c r="F5" s="158"/>
      <c r="G5" s="139" t="s">
        <v>1852</v>
      </c>
      <c r="H5" s="93" t="str">
        <f>IFERROR(HYPERLINK("https://www.ksaedu.or.kr/front/btoc/crs/off/crssesDetail.html?crscd="&amp;Y5,"바로가기"),"")</f>
        <v>바로가기</v>
      </c>
      <c r="I5" s="24">
        <v>2</v>
      </c>
      <c r="J5" s="25">
        <v>14</v>
      </c>
      <c r="K5" s="17">
        <v>500</v>
      </c>
      <c r="L5" s="17">
        <v>560</v>
      </c>
      <c r="M5" s="132"/>
      <c r="N5" s="20"/>
      <c r="O5" s="132" t="s">
        <v>1731</v>
      </c>
      <c r="P5" s="20"/>
      <c r="Q5" s="132"/>
      <c r="R5" s="23" t="s">
        <v>1720</v>
      </c>
      <c r="S5" s="132"/>
      <c r="T5" s="23"/>
      <c r="U5" s="132" t="s">
        <v>1739</v>
      </c>
      <c r="V5" s="20"/>
      <c r="W5" s="132"/>
      <c r="X5" s="20" t="s">
        <v>1739</v>
      </c>
      <c r="Y5" s="723" t="str">
        <f>IF(G5="","",VLOOKUP(G5,과정코드!$A$2:$B$494,2,0))</f>
        <v>COL0104475</v>
      </c>
    </row>
    <row r="6" spans="1:25" ht="23.1" customHeight="1">
      <c r="A6" s="785"/>
      <c r="B6" s="4">
        <v>2</v>
      </c>
      <c r="C6" s="161" t="s">
        <v>20</v>
      </c>
      <c r="D6" s="18" t="s">
        <v>21</v>
      </c>
      <c r="E6" s="41"/>
      <c r="F6" s="156"/>
      <c r="G6" s="139" t="s">
        <v>1853</v>
      </c>
      <c r="H6" s="93" t="str">
        <f t="shared" ref="H6:H45" si="0">IFERROR(HYPERLINK("https://www.ksaedu.or.kr/front/btoc/crs/off/crssesDetail.html?crscd="&amp;Y6,"바로가기"),"")</f>
        <v>바로가기</v>
      </c>
      <c r="I6" s="24">
        <v>2</v>
      </c>
      <c r="J6" s="25">
        <v>14</v>
      </c>
      <c r="K6" s="17">
        <v>500</v>
      </c>
      <c r="L6" s="17">
        <v>560</v>
      </c>
      <c r="M6" s="132"/>
      <c r="N6" s="20" t="s">
        <v>1742</v>
      </c>
      <c r="O6" s="132"/>
      <c r="P6" s="20"/>
      <c r="Q6" s="132" t="s">
        <v>1740</v>
      </c>
      <c r="R6" s="20"/>
      <c r="S6" s="132"/>
      <c r="T6" s="23"/>
      <c r="U6" s="132" t="s">
        <v>1740</v>
      </c>
      <c r="V6" s="20"/>
      <c r="W6" s="132"/>
      <c r="X6" s="20" t="s">
        <v>1740</v>
      </c>
      <c r="Y6" s="723" t="str">
        <f>IF(G6="","",VLOOKUP(G6,과정코드!$A$2:$B$494,2,0))</f>
        <v>COL0104476</v>
      </c>
    </row>
    <row r="7" spans="1:25" ht="23.1" customHeight="1">
      <c r="A7" s="785"/>
      <c r="B7" s="4">
        <v>3</v>
      </c>
      <c r="C7" s="161" t="s">
        <v>20</v>
      </c>
      <c r="D7" s="18" t="s">
        <v>21</v>
      </c>
      <c r="E7" s="41"/>
      <c r="F7" s="156"/>
      <c r="G7" s="139" t="s">
        <v>1854</v>
      </c>
      <c r="H7" s="93" t="str">
        <f t="shared" si="0"/>
        <v>바로가기</v>
      </c>
      <c r="I7" s="24">
        <v>2</v>
      </c>
      <c r="J7" s="25">
        <v>12</v>
      </c>
      <c r="K7" s="17">
        <v>500</v>
      </c>
      <c r="L7" s="17">
        <v>560</v>
      </c>
      <c r="M7" s="132"/>
      <c r="N7" s="20"/>
      <c r="O7" s="132" t="s">
        <v>1735</v>
      </c>
      <c r="P7" s="20"/>
      <c r="Q7" s="132" t="s">
        <v>1741</v>
      </c>
      <c r="R7" s="20"/>
      <c r="S7" s="132"/>
      <c r="T7" s="23"/>
      <c r="U7" s="132" t="s">
        <v>1740</v>
      </c>
      <c r="V7" s="20"/>
      <c r="W7" s="132"/>
      <c r="X7" s="20"/>
      <c r="Y7" s="723" t="str">
        <f>IF(G7="","",VLOOKUP(G7,과정코드!$A$2:$B$494,2,0))</f>
        <v>COL0104479</v>
      </c>
    </row>
    <row r="8" spans="1:25" ht="23.1" customHeight="1">
      <c r="A8" s="785"/>
      <c r="B8" s="4">
        <v>4</v>
      </c>
      <c r="C8" s="161" t="s">
        <v>20</v>
      </c>
      <c r="D8" s="18" t="s">
        <v>21</v>
      </c>
      <c r="E8" s="41"/>
      <c r="F8" s="156"/>
      <c r="G8" s="139" t="s">
        <v>1855</v>
      </c>
      <c r="H8" s="93" t="str">
        <f t="shared" si="0"/>
        <v>바로가기</v>
      </c>
      <c r="I8" s="24">
        <v>2</v>
      </c>
      <c r="J8" s="25">
        <v>14</v>
      </c>
      <c r="K8" s="17">
        <v>500</v>
      </c>
      <c r="L8" s="17">
        <v>560</v>
      </c>
      <c r="M8" s="132"/>
      <c r="N8" s="20"/>
      <c r="O8" s="132"/>
      <c r="P8" s="20" t="s">
        <v>369</v>
      </c>
      <c r="Q8" s="132"/>
      <c r="R8" s="20"/>
      <c r="S8" s="132" t="s">
        <v>1747</v>
      </c>
      <c r="T8" s="23"/>
      <c r="U8" s="132"/>
      <c r="V8" s="20"/>
      <c r="W8" s="132" t="s">
        <v>1743</v>
      </c>
      <c r="X8" s="20"/>
      <c r="Y8" s="723" t="str">
        <f>IF(G8="","",VLOOKUP(G8,과정코드!$A$2:$B$494,2,0))</f>
        <v>COL0104472</v>
      </c>
    </row>
    <row r="9" spans="1:25" ht="23.1" customHeight="1">
      <c r="A9" s="785"/>
      <c r="B9" s="4">
        <v>5</v>
      </c>
      <c r="C9" s="161" t="s">
        <v>20</v>
      </c>
      <c r="D9" s="18" t="s">
        <v>21</v>
      </c>
      <c r="E9" s="41"/>
      <c r="F9" s="156"/>
      <c r="G9" s="139" t="s">
        <v>1856</v>
      </c>
      <c r="H9" s="93" t="str">
        <f t="shared" si="0"/>
        <v>바로가기</v>
      </c>
      <c r="I9" s="24">
        <v>2</v>
      </c>
      <c r="J9" s="25">
        <v>14</v>
      </c>
      <c r="K9" s="17">
        <v>500</v>
      </c>
      <c r="L9" s="17">
        <v>560</v>
      </c>
      <c r="M9" s="132"/>
      <c r="N9" s="20"/>
      <c r="O9" s="132" t="s">
        <v>363</v>
      </c>
      <c r="P9" s="20"/>
      <c r="Q9" s="132"/>
      <c r="R9" s="20" t="s">
        <v>1729</v>
      </c>
      <c r="S9" s="132"/>
      <c r="T9" s="23"/>
      <c r="U9" s="132" t="s">
        <v>1722</v>
      </c>
      <c r="V9" s="20"/>
      <c r="W9" s="132"/>
      <c r="X9" s="20" t="s">
        <v>1744</v>
      </c>
      <c r="Y9" s="723" t="str">
        <f>IF(G9="","",VLOOKUP(G9,과정코드!$A$2:$B$494,2,0))</f>
        <v>COL0104474</v>
      </c>
    </row>
    <row r="10" spans="1:25" ht="23.1" customHeight="1">
      <c r="A10" s="785"/>
      <c r="B10" s="4">
        <v>6</v>
      </c>
      <c r="C10" s="161" t="s">
        <v>20</v>
      </c>
      <c r="D10" s="18" t="s">
        <v>21</v>
      </c>
      <c r="E10" s="53"/>
      <c r="F10" s="158"/>
      <c r="G10" s="139" t="s">
        <v>1857</v>
      </c>
      <c r="H10" s="93" t="str">
        <f t="shared" si="0"/>
        <v>바로가기</v>
      </c>
      <c r="I10" s="24">
        <v>2</v>
      </c>
      <c r="J10" s="25">
        <v>14</v>
      </c>
      <c r="K10" s="17">
        <v>500</v>
      </c>
      <c r="L10" s="17">
        <v>560</v>
      </c>
      <c r="M10" s="132"/>
      <c r="N10" s="20" t="s">
        <v>384</v>
      </c>
      <c r="O10" s="132"/>
      <c r="P10" s="20"/>
      <c r="Q10" s="132"/>
      <c r="R10" s="20"/>
      <c r="S10" s="132" t="s">
        <v>1732</v>
      </c>
      <c r="T10" s="23"/>
      <c r="U10" s="132" t="s">
        <v>1745</v>
      </c>
      <c r="V10" s="20"/>
      <c r="W10" s="132"/>
      <c r="X10" s="20" t="s">
        <v>1741</v>
      </c>
      <c r="Y10" s="723" t="str">
        <f>IF(G10="","",VLOOKUP(G10,과정코드!$A$2:$B$494,2,0))</f>
        <v>COL0104473</v>
      </c>
    </row>
    <row r="11" spans="1:25" ht="23.1" customHeight="1">
      <c r="A11" s="785"/>
      <c r="B11" s="4">
        <v>7</v>
      </c>
      <c r="C11" s="161" t="s">
        <v>20</v>
      </c>
      <c r="D11" s="18" t="s">
        <v>21</v>
      </c>
      <c r="E11" s="41"/>
      <c r="F11" s="156"/>
      <c r="G11" s="139" t="s">
        <v>1858</v>
      </c>
      <c r="H11" s="93" t="str">
        <f t="shared" si="0"/>
        <v>바로가기</v>
      </c>
      <c r="I11" s="24">
        <v>2</v>
      </c>
      <c r="J11" s="25">
        <v>14</v>
      </c>
      <c r="K11" s="17">
        <v>500</v>
      </c>
      <c r="L11" s="17">
        <v>560</v>
      </c>
      <c r="M11" s="132"/>
      <c r="N11" s="20" t="s">
        <v>365</v>
      </c>
      <c r="O11" s="132"/>
      <c r="P11" s="20"/>
      <c r="Q11" s="132"/>
      <c r="R11" s="20" t="s">
        <v>371</v>
      </c>
      <c r="S11" s="132"/>
      <c r="T11" s="23"/>
      <c r="U11" s="132"/>
      <c r="V11" s="20" t="s">
        <v>1729</v>
      </c>
      <c r="W11" s="134"/>
      <c r="X11" s="20"/>
      <c r="Y11" s="723" t="str">
        <f>IF(G11="","",VLOOKUP(G11,과정코드!$A$2:$B$494,2,0))</f>
        <v>COL0104480</v>
      </c>
    </row>
    <row r="12" spans="1:25" ht="23.1" customHeight="1">
      <c r="A12" s="785"/>
      <c r="B12" s="4">
        <v>8</v>
      </c>
      <c r="C12" s="161" t="s">
        <v>20</v>
      </c>
      <c r="D12" s="18" t="s">
        <v>21</v>
      </c>
      <c r="E12" s="18"/>
      <c r="F12" s="154"/>
      <c r="G12" s="139" t="s">
        <v>1859</v>
      </c>
      <c r="H12" s="93" t="str">
        <f t="shared" si="0"/>
        <v>바로가기</v>
      </c>
      <c r="I12" s="24">
        <v>2</v>
      </c>
      <c r="J12" s="25">
        <v>14</v>
      </c>
      <c r="K12" s="17">
        <v>500</v>
      </c>
      <c r="L12" s="17">
        <v>560</v>
      </c>
      <c r="M12" s="132"/>
      <c r="N12" s="20"/>
      <c r="O12" s="132"/>
      <c r="P12" s="99" t="s">
        <v>1734</v>
      </c>
      <c r="Q12" s="132"/>
      <c r="R12" s="20"/>
      <c r="S12" s="132"/>
      <c r="T12" s="23" t="s">
        <v>1735</v>
      </c>
      <c r="U12" s="132"/>
      <c r="V12" s="20"/>
      <c r="W12" s="132"/>
      <c r="X12" s="20" t="s">
        <v>1746</v>
      </c>
      <c r="Y12" s="723" t="str">
        <f>IF(G12="","",VLOOKUP(G12,과정코드!$A$2:$B$494,2,0))</f>
        <v>COL0104470</v>
      </c>
    </row>
    <row r="13" spans="1:25" ht="23.1" customHeight="1">
      <c r="A13" s="785"/>
      <c r="B13" s="4">
        <v>9</v>
      </c>
      <c r="C13" s="161" t="s">
        <v>20</v>
      </c>
      <c r="D13" s="18" t="s">
        <v>21</v>
      </c>
      <c r="E13" s="53"/>
      <c r="F13" s="158"/>
      <c r="G13" s="139" t="s">
        <v>1628</v>
      </c>
      <c r="H13" s="93" t="str">
        <f t="shared" si="0"/>
        <v>바로가기</v>
      </c>
      <c r="I13" s="24">
        <v>2</v>
      </c>
      <c r="J13" s="25">
        <v>12</v>
      </c>
      <c r="K13" s="17">
        <v>500</v>
      </c>
      <c r="L13" s="17">
        <v>560</v>
      </c>
      <c r="M13" s="132"/>
      <c r="N13" s="20"/>
      <c r="O13" s="132"/>
      <c r="P13" s="99" t="s">
        <v>382</v>
      </c>
      <c r="Q13" s="132"/>
      <c r="R13" s="20"/>
      <c r="S13" s="132" t="s">
        <v>382</v>
      </c>
      <c r="T13" s="99"/>
      <c r="U13" s="132" t="s">
        <v>1725</v>
      </c>
      <c r="V13" s="20"/>
      <c r="W13" s="132"/>
      <c r="X13" s="20"/>
      <c r="Y13" s="723" t="str">
        <f>IF(G13="","",VLOOKUP(G13,과정코드!$A$2:$B$494,2,0))</f>
        <v>COL0104466</v>
      </c>
    </row>
    <row r="14" spans="1:25" ht="23.1" customHeight="1">
      <c r="A14" s="785"/>
      <c r="B14" s="4">
        <v>10</v>
      </c>
      <c r="C14" s="161" t="s">
        <v>20</v>
      </c>
      <c r="D14" s="18" t="s">
        <v>21</v>
      </c>
      <c r="E14" s="18"/>
      <c r="F14" s="155"/>
      <c r="G14" s="104" t="s">
        <v>1860</v>
      </c>
      <c r="H14" s="93" t="str">
        <f t="shared" si="0"/>
        <v>바로가기</v>
      </c>
      <c r="I14" s="24">
        <v>2</v>
      </c>
      <c r="J14" s="25">
        <v>14</v>
      </c>
      <c r="K14" s="17">
        <v>500</v>
      </c>
      <c r="L14" s="17">
        <v>560</v>
      </c>
      <c r="M14" s="132"/>
      <c r="N14" s="99"/>
      <c r="O14" s="132" t="s">
        <v>369</v>
      </c>
      <c r="P14" s="20"/>
      <c r="Q14" s="132"/>
      <c r="R14" s="99" t="s">
        <v>387</v>
      </c>
      <c r="S14" s="132"/>
      <c r="T14" s="99"/>
      <c r="U14" s="132"/>
      <c r="V14" s="99" t="s">
        <v>1748</v>
      </c>
      <c r="W14" s="132"/>
      <c r="X14" s="20"/>
      <c r="Y14" s="723" t="str">
        <f>IF(G14="","",VLOOKUP(G14,과정코드!$A$2:$B$494,2,0))</f>
        <v>COL0104467</v>
      </c>
    </row>
    <row r="15" spans="1:25" ht="23.1" customHeight="1">
      <c r="A15" s="785"/>
      <c r="B15" s="4">
        <v>11</v>
      </c>
      <c r="C15" s="161" t="s">
        <v>20</v>
      </c>
      <c r="D15" s="18" t="s">
        <v>21</v>
      </c>
      <c r="E15" s="18"/>
      <c r="F15" s="154"/>
      <c r="G15" s="139" t="s">
        <v>1861</v>
      </c>
      <c r="H15" s="93" t="str">
        <f t="shared" si="0"/>
        <v>바로가기</v>
      </c>
      <c r="I15" s="24">
        <v>2</v>
      </c>
      <c r="J15" s="25">
        <v>14</v>
      </c>
      <c r="K15" s="17">
        <v>500</v>
      </c>
      <c r="L15" s="17">
        <v>560</v>
      </c>
      <c r="M15" s="132"/>
      <c r="N15" s="20" t="s">
        <v>375</v>
      </c>
      <c r="O15" s="132"/>
      <c r="P15" s="99"/>
      <c r="Q15" s="132" t="s">
        <v>389</v>
      </c>
      <c r="R15" s="99"/>
      <c r="S15" s="132"/>
      <c r="T15" s="20" t="s">
        <v>401</v>
      </c>
      <c r="U15" s="132"/>
      <c r="V15" s="99"/>
      <c r="W15" s="132" t="s">
        <v>1742</v>
      </c>
      <c r="X15" s="20"/>
      <c r="Y15" s="723" t="str">
        <f>IF(G15="","",VLOOKUP(G15,과정코드!$A$2:$B$494,2,0))</f>
        <v>COL0104471</v>
      </c>
    </row>
    <row r="16" spans="1:25" ht="23.1" customHeight="1">
      <c r="A16" s="785"/>
      <c r="B16" s="4">
        <v>12</v>
      </c>
      <c r="C16" s="161" t="s">
        <v>20</v>
      </c>
      <c r="D16" s="18" t="s">
        <v>21</v>
      </c>
      <c r="E16" s="18"/>
      <c r="F16" s="154"/>
      <c r="G16" s="139" t="s">
        <v>1862</v>
      </c>
      <c r="H16" s="93" t="str">
        <f t="shared" si="0"/>
        <v>바로가기</v>
      </c>
      <c r="I16" s="24">
        <v>2</v>
      </c>
      <c r="J16" s="25">
        <v>14</v>
      </c>
      <c r="K16" s="17">
        <v>500</v>
      </c>
      <c r="L16" s="17">
        <v>560</v>
      </c>
      <c r="M16" s="132"/>
      <c r="N16" s="20"/>
      <c r="O16" s="132" t="s">
        <v>381</v>
      </c>
      <c r="P16" s="99"/>
      <c r="Q16" s="132"/>
      <c r="R16" s="99" t="s">
        <v>367</v>
      </c>
      <c r="S16" s="132"/>
      <c r="T16" s="20"/>
      <c r="U16" s="132" t="s">
        <v>373</v>
      </c>
      <c r="V16" s="99"/>
      <c r="W16" s="132"/>
      <c r="X16" s="20" t="s">
        <v>1725</v>
      </c>
      <c r="Y16" s="723" t="str">
        <f>IF(G16="","",VLOOKUP(G16,과정코드!$A$2:$B$494,2,0))</f>
        <v>COL0104465</v>
      </c>
    </row>
    <row r="17" spans="1:25" ht="23.1" customHeight="1">
      <c r="A17" s="785"/>
      <c r="B17" s="4">
        <v>13</v>
      </c>
      <c r="C17" s="161" t="s">
        <v>20</v>
      </c>
      <c r="D17" s="18" t="s">
        <v>21</v>
      </c>
      <c r="E17" s="18"/>
      <c r="F17" s="154"/>
      <c r="G17" s="139" t="s">
        <v>1863</v>
      </c>
      <c r="H17" s="93" t="str">
        <f t="shared" si="0"/>
        <v>바로가기</v>
      </c>
      <c r="I17" s="14">
        <v>2</v>
      </c>
      <c r="J17" s="25">
        <v>14</v>
      </c>
      <c r="K17" s="17">
        <v>500</v>
      </c>
      <c r="L17" s="17">
        <v>560</v>
      </c>
      <c r="M17" s="132" t="s">
        <v>1729</v>
      </c>
      <c r="N17" s="20"/>
      <c r="O17" s="132"/>
      <c r="P17" s="99"/>
      <c r="Q17" s="132" t="s">
        <v>1728</v>
      </c>
      <c r="R17" s="99"/>
      <c r="S17" s="132"/>
      <c r="T17" s="23"/>
      <c r="U17" s="132"/>
      <c r="V17" s="99"/>
      <c r="W17" s="132" t="s">
        <v>1732</v>
      </c>
      <c r="X17" s="20"/>
      <c r="Y17" s="723" t="str">
        <f>IF(G17="","",VLOOKUP(G17,과정코드!$A$2:$B$494,2,0))</f>
        <v>COL0104469</v>
      </c>
    </row>
    <row r="18" spans="1:25" ht="23.1" customHeight="1">
      <c r="A18" s="785"/>
      <c r="B18" s="4">
        <v>14</v>
      </c>
      <c r="C18" s="161" t="s">
        <v>20</v>
      </c>
      <c r="D18" s="18" t="s">
        <v>21</v>
      </c>
      <c r="E18" s="18"/>
      <c r="F18" s="154"/>
      <c r="G18" s="103" t="s">
        <v>1864</v>
      </c>
      <c r="H18" s="93" t="str">
        <f t="shared" si="0"/>
        <v>바로가기</v>
      </c>
      <c r="I18" s="14">
        <v>1</v>
      </c>
      <c r="J18" s="15">
        <v>8</v>
      </c>
      <c r="K18" s="17">
        <v>270</v>
      </c>
      <c r="L18" s="17">
        <v>290</v>
      </c>
      <c r="M18" s="132"/>
      <c r="N18" s="20"/>
      <c r="O18" s="132"/>
      <c r="P18" s="99" t="s">
        <v>1738</v>
      </c>
      <c r="Q18" s="132"/>
      <c r="R18" s="99" t="s">
        <v>1727</v>
      </c>
      <c r="S18" s="132"/>
      <c r="T18" s="23"/>
      <c r="U18" s="132"/>
      <c r="V18" s="99" t="s">
        <v>1749</v>
      </c>
      <c r="W18" s="132"/>
      <c r="X18" s="20"/>
      <c r="Y18" s="723" t="str">
        <f>IF(G18="","",VLOOKUP(G18,과정코드!$A$2:$B$494,2,0))</f>
        <v>COL0104468</v>
      </c>
    </row>
    <row r="19" spans="1:25" ht="23.1" customHeight="1">
      <c r="A19" s="785"/>
      <c r="B19" s="4">
        <v>15</v>
      </c>
      <c r="C19" s="161" t="s">
        <v>20</v>
      </c>
      <c r="D19" s="18" t="s">
        <v>21</v>
      </c>
      <c r="E19" s="18"/>
      <c r="F19" s="155"/>
      <c r="G19" s="104" t="s">
        <v>1865</v>
      </c>
      <c r="H19" s="93" t="str">
        <f t="shared" si="0"/>
        <v>바로가기</v>
      </c>
      <c r="I19" s="14">
        <v>2</v>
      </c>
      <c r="J19" s="15">
        <v>14</v>
      </c>
      <c r="K19" s="17">
        <v>500</v>
      </c>
      <c r="L19" s="17">
        <v>560</v>
      </c>
      <c r="M19" s="132"/>
      <c r="N19" s="20" t="s">
        <v>1731</v>
      </c>
      <c r="O19" s="132" t="s">
        <v>1730</v>
      </c>
      <c r="P19" s="99" t="s">
        <v>1719</v>
      </c>
      <c r="Q19" s="132"/>
      <c r="R19" s="100" t="s">
        <v>1726</v>
      </c>
      <c r="S19" s="132" t="s">
        <v>1752</v>
      </c>
      <c r="T19" s="23" t="s">
        <v>1725</v>
      </c>
      <c r="U19" s="132"/>
      <c r="V19" s="99" t="s">
        <v>1750</v>
      </c>
      <c r="W19" s="132" t="s">
        <v>1734</v>
      </c>
      <c r="X19" s="20"/>
      <c r="Y19" s="723" t="str">
        <f>IF(G19="","",VLOOKUP(G19,과정코드!$A$2:$B$494,2,0))</f>
        <v>COL0104477</v>
      </c>
    </row>
    <row r="20" spans="1:25" ht="23.1" customHeight="1">
      <c r="A20" s="785"/>
      <c r="B20" s="4">
        <v>16</v>
      </c>
      <c r="C20" s="161" t="s">
        <v>20</v>
      </c>
      <c r="D20" s="18" t="s">
        <v>21</v>
      </c>
      <c r="E20" s="18"/>
      <c r="F20" s="154"/>
      <c r="G20" s="139" t="s">
        <v>1866</v>
      </c>
      <c r="H20" s="93" t="str">
        <f t="shared" si="0"/>
        <v>바로가기</v>
      </c>
      <c r="I20" s="24">
        <v>2</v>
      </c>
      <c r="J20" s="25">
        <v>14</v>
      </c>
      <c r="K20" s="17">
        <v>500</v>
      </c>
      <c r="L20" s="17">
        <v>560</v>
      </c>
      <c r="M20" s="132"/>
      <c r="N20" s="20" t="s">
        <v>1732</v>
      </c>
      <c r="O20" s="132"/>
      <c r="P20" s="99"/>
      <c r="Q20" s="132" t="s">
        <v>1722</v>
      </c>
      <c r="R20" s="100"/>
      <c r="S20" s="132" t="s">
        <v>1723</v>
      </c>
      <c r="T20" s="23"/>
      <c r="U20" s="132"/>
      <c r="V20" s="99" t="s">
        <v>1751</v>
      </c>
      <c r="W20" s="132"/>
      <c r="X20" s="20"/>
      <c r="Y20" s="723" t="str">
        <f>IF(G20="","",VLOOKUP(G20,과정코드!$A$2:$B$494,2,0))</f>
        <v>COL0104478</v>
      </c>
    </row>
    <row r="21" spans="1:25" ht="19.5" customHeight="1">
      <c r="A21" s="785"/>
      <c r="B21" s="4">
        <v>17</v>
      </c>
      <c r="C21" s="161" t="s">
        <v>20</v>
      </c>
      <c r="D21" s="18" t="s">
        <v>21</v>
      </c>
      <c r="E21" s="18"/>
      <c r="F21" s="154"/>
      <c r="G21" s="141" t="s">
        <v>415</v>
      </c>
      <c r="H21" s="93" t="str">
        <f t="shared" si="0"/>
        <v>바로가기</v>
      </c>
      <c r="I21" s="24">
        <v>3</v>
      </c>
      <c r="J21" s="25">
        <v>21</v>
      </c>
      <c r="K21" s="17">
        <v>600</v>
      </c>
      <c r="L21" s="17">
        <v>660</v>
      </c>
      <c r="M21" s="135"/>
      <c r="N21" s="109"/>
      <c r="O21" s="135" t="s">
        <v>1736</v>
      </c>
      <c r="P21" s="109" t="s">
        <v>1737</v>
      </c>
      <c r="Q21" s="135" t="s">
        <v>1721</v>
      </c>
      <c r="R21" s="100" t="s">
        <v>1753</v>
      </c>
      <c r="S21" s="135" t="s">
        <v>1724</v>
      </c>
      <c r="T21" s="100"/>
      <c r="U21" s="135" t="s">
        <v>1717</v>
      </c>
      <c r="V21" s="100"/>
      <c r="W21" s="135" t="s">
        <v>1736</v>
      </c>
      <c r="X21" s="100"/>
      <c r="Y21" s="723" t="str">
        <f>IF(G21="","",VLOOKUP(G21,과정코드!$A$2:$B$494,2,0))</f>
        <v>COL0104426</v>
      </c>
    </row>
    <row r="22" spans="1:25" ht="23.1" customHeight="1">
      <c r="A22" s="785"/>
      <c r="B22" s="4">
        <v>18</v>
      </c>
      <c r="C22" s="161" t="s">
        <v>20</v>
      </c>
      <c r="D22" s="18" t="s">
        <v>21</v>
      </c>
      <c r="E22" s="18"/>
      <c r="F22" s="154"/>
      <c r="G22" s="103" t="s">
        <v>416</v>
      </c>
      <c r="H22" s="93" t="str">
        <f t="shared" si="0"/>
        <v>바로가기</v>
      </c>
      <c r="I22" s="24">
        <v>2</v>
      </c>
      <c r="J22" s="25">
        <v>14</v>
      </c>
      <c r="K22" s="17">
        <v>470</v>
      </c>
      <c r="L22" s="17">
        <v>520</v>
      </c>
      <c r="M22" s="132"/>
      <c r="N22" s="20"/>
      <c r="O22" s="132" t="s">
        <v>1754</v>
      </c>
      <c r="P22" s="20"/>
      <c r="Q22" s="132"/>
      <c r="R22" s="99"/>
      <c r="S22" s="132"/>
      <c r="T22" s="100" t="s">
        <v>1739</v>
      </c>
      <c r="U22" s="132"/>
      <c r="V22" s="99"/>
      <c r="W22" s="132"/>
      <c r="X22" s="20" t="s">
        <v>1741</v>
      </c>
      <c r="Y22" s="723" t="str">
        <f>IF(G22="","",VLOOKUP(G22,과정코드!$A$2:$B$494,2,0))</f>
        <v>COL0104424</v>
      </c>
    </row>
    <row r="23" spans="1:25" ht="23.1" customHeight="1">
      <c r="A23" s="786" t="s">
        <v>39</v>
      </c>
      <c r="B23" s="4">
        <v>19</v>
      </c>
      <c r="C23" s="161" t="s">
        <v>20</v>
      </c>
      <c r="D23" s="18" t="s">
        <v>21</v>
      </c>
      <c r="E23" s="18"/>
      <c r="F23" s="154"/>
      <c r="G23" s="140" t="s">
        <v>1867</v>
      </c>
      <c r="H23" s="93" t="str">
        <f t="shared" si="0"/>
        <v>바로가기</v>
      </c>
      <c r="I23" s="24">
        <v>2</v>
      </c>
      <c r="J23" s="25">
        <v>14</v>
      </c>
      <c r="K23" s="17">
        <v>500</v>
      </c>
      <c r="L23" s="17">
        <v>560</v>
      </c>
      <c r="M23" s="132"/>
      <c r="N23" s="99" t="s">
        <v>1731</v>
      </c>
      <c r="O23" s="132"/>
      <c r="P23" s="20"/>
      <c r="Q23" s="132" t="s">
        <v>1720</v>
      </c>
      <c r="R23" s="20"/>
      <c r="S23" s="132"/>
      <c r="T23" s="100" t="s">
        <v>1723</v>
      </c>
      <c r="U23" s="132"/>
      <c r="V23" s="99"/>
      <c r="W23" s="132" t="s">
        <v>1731</v>
      </c>
      <c r="X23" s="20"/>
      <c r="Y23" s="723" t="str">
        <f>IF(G23="","",VLOOKUP(G23,과정코드!$A$2:$B$494,2,0))</f>
        <v>COL0104457</v>
      </c>
    </row>
    <row r="24" spans="1:25" ht="23.1" customHeight="1">
      <c r="A24" s="787"/>
      <c r="B24" s="4">
        <v>20</v>
      </c>
      <c r="C24" s="161" t="s">
        <v>20</v>
      </c>
      <c r="D24" s="18" t="s">
        <v>21</v>
      </c>
      <c r="E24" s="41"/>
      <c r="F24" s="156"/>
      <c r="G24" s="139" t="s">
        <v>1868</v>
      </c>
      <c r="H24" s="93" t="str">
        <f t="shared" si="0"/>
        <v>바로가기</v>
      </c>
      <c r="I24" s="14">
        <v>3</v>
      </c>
      <c r="J24" s="22">
        <v>21</v>
      </c>
      <c r="K24" s="17">
        <v>570</v>
      </c>
      <c r="L24" s="17">
        <v>630</v>
      </c>
      <c r="M24" s="132"/>
      <c r="N24" s="99"/>
      <c r="O24" s="132" t="s">
        <v>1736</v>
      </c>
      <c r="P24" s="20"/>
      <c r="Q24" s="132"/>
      <c r="R24" s="20" t="s">
        <v>1718</v>
      </c>
      <c r="S24" s="132"/>
      <c r="T24" s="100"/>
      <c r="U24" s="132" t="s">
        <v>1717</v>
      </c>
      <c r="V24" s="99"/>
      <c r="W24" s="132" t="s">
        <v>1716</v>
      </c>
      <c r="X24" s="20"/>
      <c r="Y24" s="723" t="str">
        <f>IF(G24="","",VLOOKUP(G24,과정코드!$A$2:$B$494,2,0))</f>
        <v>COL0104462</v>
      </c>
    </row>
    <row r="25" spans="1:25" ht="23.1" customHeight="1">
      <c r="A25" s="787"/>
      <c r="B25" s="4">
        <v>21</v>
      </c>
      <c r="C25" s="161" t="s">
        <v>20</v>
      </c>
      <c r="D25" s="18" t="s">
        <v>21</v>
      </c>
      <c r="E25" s="41"/>
      <c r="F25" s="156"/>
      <c r="G25" s="139" t="s">
        <v>1869</v>
      </c>
      <c r="H25" s="93" t="str">
        <f t="shared" si="0"/>
        <v>바로가기</v>
      </c>
      <c r="I25" s="14">
        <v>2</v>
      </c>
      <c r="J25" s="15">
        <v>14</v>
      </c>
      <c r="K25" s="17">
        <v>500</v>
      </c>
      <c r="L25" s="17">
        <v>560</v>
      </c>
      <c r="M25" s="132"/>
      <c r="N25" s="99"/>
      <c r="O25" s="132"/>
      <c r="P25" s="20" t="s">
        <v>1719</v>
      </c>
      <c r="Q25" s="132"/>
      <c r="R25" s="20"/>
      <c r="S25" s="132" t="s">
        <v>1719</v>
      </c>
      <c r="T25" s="100"/>
      <c r="U25" s="132"/>
      <c r="V25" s="99" t="s">
        <v>1755</v>
      </c>
      <c r="W25" s="132"/>
      <c r="X25" s="20"/>
      <c r="Y25" s="723" t="str">
        <f>IF(G25="","",VLOOKUP(G25,과정코드!$A$2:$B$494,2,0))</f>
        <v>COL0104458</v>
      </c>
    </row>
    <row r="26" spans="1:25" ht="23.1" customHeight="1">
      <c r="A26" s="787"/>
      <c r="B26" s="4">
        <v>22</v>
      </c>
      <c r="C26" s="161" t="s">
        <v>20</v>
      </c>
      <c r="D26" s="18" t="s">
        <v>21</v>
      </c>
      <c r="E26" s="41"/>
      <c r="F26" s="159"/>
      <c r="G26" s="509" t="s">
        <v>1870</v>
      </c>
      <c r="H26" s="93" t="str">
        <f t="shared" si="0"/>
        <v>바로가기</v>
      </c>
      <c r="I26" s="14">
        <v>2</v>
      </c>
      <c r="J26" s="15">
        <v>14</v>
      </c>
      <c r="K26" s="17">
        <v>500</v>
      </c>
      <c r="L26" s="17">
        <v>560</v>
      </c>
      <c r="M26" s="132"/>
      <c r="N26" s="99" t="s">
        <v>1735</v>
      </c>
      <c r="O26" s="132"/>
      <c r="P26" s="641"/>
      <c r="Q26" s="132" t="s">
        <v>1758</v>
      </c>
      <c r="R26" s="20"/>
      <c r="S26" s="132"/>
      <c r="T26" s="100" t="s">
        <v>1739</v>
      </c>
      <c r="U26" s="132"/>
      <c r="V26" s="99"/>
      <c r="W26" s="132" t="s">
        <v>1732</v>
      </c>
      <c r="X26" s="20"/>
      <c r="Y26" s="723" t="str">
        <f>IF(G26="","",VLOOKUP(G26,과정코드!$A$2:$B$494,2,0))</f>
        <v>COL0104460</v>
      </c>
    </row>
    <row r="27" spans="1:25" ht="23.1" customHeight="1">
      <c r="A27" s="787"/>
      <c r="B27" s="4">
        <v>23</v>
      </c>
      <c r="C27" s="161" t="s">
        <v>20</v>
      </c>
      <c r="D27" s="18" t="s">
        <v>21</v>
      </c>
      <c r="E27" s="18"/>
      <c r="F27" s="154"/>
      <c r="G27" s="139" t="s">
        <v>1871</v>
      </c>
      <c r="H27" s="93" t="str">
        <f t="shared" si="0"/>
        <v>바로가기</v>
      </c>
      <c r="I27" s="24">
        <v>2</v>
      </c>
      <c r="J27" s="25">
        <v>14</v>
      </c>
      <c r="K27" s="17">
        <v>500</v>
      </c>
      <c r="L27" s="17">
        <v>560</v>
      </c>
      <c r="M27" s="132"/>
      <c r="N27" s="99"/>
      <c r="O27" s="132" t="s">
        <v>1734</v>
      </c>
      <c r="P27" s="20"/>
      <c r="Q27" s="132"/>
      <c r="R27" s="20"/>
      <c r="S27" s="132" t="s">
        <v>1743</v>
      </c>
      <c r="T27" s="100"/>
      <c r="U27" s="132"/>
      <c r="V27" s="99" t="s">
        <v>1729</v>
      </c>
      <c r="W27" s="132"/>
      <c r="X27" s="20"/>
      <c r="Y27" s="723" t="str">
        <f>IF(G27="","",VLOOKUP(G27,과정코드!$A$2:$B$494,2,0))</f>
        <v>COL0104455</v>
      </c>
    </row>
    <row r="28" spans="1:25" ht="23.1" customHeight="1">
      <c r="A28" s="787"/>
      <c r="B28" s="4">
        <v>24</v>
      </c>
      <c r="C28" s="161" t="s">
        <v>20</v>
      </c>
      <c r="D28" s="18" t="s">
        <v>21</v>
      </c>
      <c r="E28" s="18"/>
      <c r="F28" s="154"/>
      <c r="G28" s="140" t="s">
        <v>1872</v>
      </c>
      <c r="H28" s="93" t="str">
        <f t="shared" si="0"/>
        <v>바로가기</v>
      </c>
      <c r="I28" s="14">
        <v>1</v>
      </c>
      <c r="J28" s="15">
        <v>7</v>
      </c>
      <c r="K28" s="17">
        <v>270</v>
      </c>
      <c r="L28" s="17">
        <v>290</v>
      </c>
      <c r="M28" s="132"/>
      <c r="N28" s="99"/>
      <c r="O28" s="132" t="s">
        <v>1733</v>
      </c>
      <c r="P28" s="20"/>
      <c r="Q28" s="132"/>
      <c r="R28" s="20" t="s">
        <v>1759</v>
      </c>
      <c r="S28" s="132"/>
      <c r="T28" s="100"/>
      <c r="U28" s="132" t="s">
        <v>1756</v>
      </c>
      <c r="V28" s="99"/>
      <c r="W28" s="132"/>
      <c r="X28" s="20" t="s">
        <v>1715</v>
      </c>
      <c r="Y28" s="723" t="str">
        <f>IF(G28="","",VLOOKUP(G28,과정코드!$A$2:$B$494,2,0))</f>
        <v>COL0104461</v>
      </c>
    </row>
    <row r="29" spans="1:25" ht="23.1" customHeight="1">
      <c r="A29" s="787"/>
      <c r="B29" s="427">
        <v>25</v>
      </c>
      <c r="C29" s="411" t="s">
        <v>20</v>
      </c>
      <c r="D29" s="445" t="s">
        <v>21</v>
      </c>
      <c r="E29" s="445"/>
      <c r="F29" s="446"/>
      <c r="G29" s="480" t="s">
        <v>1629</v>
      </c>
      <c r="H29" s="93" t="str">
        <f t="shared" si="0"/>
        <v>바로가기</v>
      </c>
      <c r="I29" s="414">
        <v>1</v>
      </c>
      <c r="J29" s="341">
        <v>7</v>
      </c>
      <c r="K29" s="447">
        <v>270</v>
      </c>
      <c r="L29" s="447">
        <v>290</v>
      </c>
      <c r="M29" s="132"/>
      <c r="N29" s="99" t="s">
        <v>1727</v>
      </c>
      <c r="O29" s="132"/>
      <c r="P29" s="20"/>
      <c r="Q29" s="132"/>
      <c r="R29" s="20" t="s">
        <v>1760</v>
      </c>
      <c r="S29" s="132"/>
      <c r="T29" s="100"/>
      <c r="U29" s="132"/>
      <c r="V29" s="99"/>
      <c r="W29" s="132" t="s">
        <v>1714</v>
      </c>
      <c r="X29" s="20"/>
      <c r="Y29" s="723" t="str">
        <f>IF(G29="","",VLOOKUP(G29,과정코드!$A$2:$B$494,2,0))</f>
        <v>COL0104463</v>
      </c>
    </row>
    <row r="30" spans="1:25" ht="23.1" customHeight="1">
      <c r="A30" s="787"/>
      <c r="B30" s="427">
        <v>26</v>
      </c>
      <c r="C30" s="411" t="s">
        <v>20</v>
      </c>
      <c r="D30" s="445" t="s">
        <v>21</v>
      </c>
      <c r="E30" s="445"/>
      <c r="F30" s="347" t="s">
        <v>453</v>
      </c>
      <c r="G30" s="476" t="s">
        <v>1630</v>
      </c>
      <c r="H30" s="93" t="str">
        <f t="shared" si="0"/>
        <v>바로가기</v>
      </c>
      <c r="I30" s="414">
        <v>1</v>
      </c>
      <c r="J30" s="341">
        <v>6</v>
      </c>
      <c r="K30" s="345">
        <v>270</v>
      </c>
      <c r="L30" s="345">
        <v>290</v>
      </c>
      <c r="M30" s="132"/>
      <c r="N30" s="99"/>
      <c r="O30" s="132"/>
      <c r="P30" s="349" t="s">
        <v>1738</v>
      </c>
      <c r="Q30" s="132"/>
      <c r="R30" s="349"/>
      <c r="S30" s="132" t="s">
        <v>1757</v>
      </c>
      <c r="T30" s="100"/>
      <c r="U30" s="132"/>
      <c r="V30" s="99" t="s">
        <v>1749</v>
      </c>
      <c r="W30" s="132"/>
      <c r="X30" s="349"/>
      <c r="Y30" s="723" t="str">
        <f>IF(G30="","",VLOOKUP(G30,과정코드!$A$2:$B$494,2,0))</f>
        <v>COL0104456</v>
      </c>
    </row>
    <row r="31" spans="1:25" s="38" customFormat="1" ht="23.1" customHeight="1">
      <c r="A31" s="394"/>
      <c r="B31" s="427">
        <v>27</v>
      </c>
      <c r="C31" s="411" t="s">
        <v>20</v>
      </c>
      <c r="D31" s="337" t="s">
        <v>21</v>
      </c>
      <c r="E31" s="409"/>
      <c r="F31" s="347" t="s">
        <v>453</v>
      </c>
      <c r="G31" s="510" t="s">
        <v>1447</v>
      </c>
      <c r="H31" s="93" t="str">
        <f t="shared" si="0"/>
        <v>바로가기</v>
      </c>
      <c r="I31" s="433">
        <v>2</v>
      </c>
      <c r="J31" s="434">
        <v>14</v>
      </c>
      <c r="K31" s="429">
        <v>570</v>
      </c>
      <c r="L31" s="429">
        <v>620</v>
      </c>
      <c r="M31" s="132"/>
      <c r="N31" s="55"/>
      <c r="O31" s="132"/>
      <c r="P31" s="64"/>
      <c r="Q31" s="132" t="s">
        <v>1448</v>
      </c>
      <c r="R31" s="51"/>
      <c r="S31" s="132"/>
      <c r="T31" s="55" t="s">
        <v>1449</v>
      </c>
      <c r="U31" s="132"/>
      <c r="V31" s="64"/>
      <c r="W31" s="132"/>
      <c r="X31" s="55" t="s">
        <v>1450</v>
      </c>
      <c r="Y31" s="723" t="str">
        <f>IF(G31="","",VLOOKUP(G31,과정코드!$A$2:$B$494,2,0))</f>
        <v>COL0104464</v>
      </c>
    </row>
    <row r="32" spans="1:25" ht="23.1" customHeight="1">
      <c r="A32" s="308"/>
      <c r="B32" s="427">
        <v>28</v>
      </c>
      <c r="C32" s="411" t="s">
        <v>20</v>
      </c>
      <c r="D32" s="445" t="s">
        <v>21</v>
      </c>
      <c r="E32" s="445"/>
      <c r="F32" s="347" t="s">
        <v>453</v>
      </c>
      <c r="G32" s="511" t="s">
        <v>1354</v>
      </c>
      <c r="H32" s="93" t="str">
        <f t="shared" si="0"/>
        <v>바로가기</v>
      </c>
      <c r="I32" s="414">
        <v>2</v>
      </c>
      <c r="J32" s="341">
        <v>14</v>
      </c>
      <c r="K32" s="345">
        <v>500</v>
      </c>
      <c r="L32" s="345">
        <v>560</v>
      </c>
      <c r="M32" s="135"/>
      <c r="N32" s="100"/>
      <c r="O32" s="132"/>
      <c r="P32" s="349"/>
      <c r="Q32" s="132" t="s">
        <v>1468</v>
      </c>
      <c r="R32" s="349"/>
      <c r="S32" s="132"/>
      <c r="T32" s="100"/>
      <c r="U32" s="132"/>
      <c r="V32" s="99"/>
      <c r="W32" s="132" t="s">
        <v>685</v>
      </c>
      <c r="X32" s="349"/>
      <c r="Y32" s="723" t="str">
        <f>IF(G32="","",VLOOKUP(G32,과정코드!$A$2:$B$494,2,0))</f>
        <v>COL0104459</v>
      </c>
    </row>
    <row r="33" spans="1:25" ht="23.1" customHeight="1">
      <c r="A33" s="786" t="s">
        <v>47</v>
      </c>
      <c r="B33" s="4">
        <v>29</v>
      </c>
      <c r="C33" s="258" t="s">
        <v>304</v>
      </c>
      <c r="D33" s="162" t="s">
        <v>21</v>
      </c>
      <c r="E33" s="41"/>
      <c r="F33" s="259"/>
      <c r="G33" s="512" t="s">
        <v>1627</v>
      </c>
      <c r="H33" s="93" t="str">
        <f t="shared" si="0"/>
        <v>바로가기</v>
      </c>
      <c r="I33" s="14">
        <v>3</v>
      </c>
      <c r="J33" s="25">
        <v>22</v>
      </c>
      <c r="K33" s="17">
        <v>540</v>
      </c>
      <c r="L33" s="17">
        <v>620</v>
      </c>
      <c r="M33" s="135"/>
      <c r="N33" s="23" t="s">
        <v>1761</v>
      </c>
      <c r="O33" s="135"/>
      <c r="P33" s="109"/>
      <c r="Q33" s="135"/>
      <c r="R33" s="109"/>
      <c r="S33" s="135"/>
      <c r="T33" s="109"/>
      <c r="U33" s="135"/>
      <c r="V33" s="109"/>
      <c r="W33" s="135"/>
      <c r="X33" s="109"/>
      <c r="Y33" s="723" t="str">
        <f>IF(G33="","",VLOOKUP(G33,과정코드!$A$2:$B$494,2,0))</f>
        <v>COL0104481</v>
      </c>
    </row>
    <row r="34" spans="1:25" ht="23.1" customHeight="1">
      <c r="A34" s="787"/>
      <c r="B34" s="4">
        <v>30</v>
      </c>
      <c r="C34" s="260"/>
      <c r="D34" s="162" t="s">
        <v>21</v>
      </c>
      <c r="E34" s="162"/>
      <c r="F34" s="259"/>
      <c r="G34" s="512" t="s">
        <v>1873</v>
      </c>
      <c r="H34" s="93" t="str">
        <f t="shared" si="0"/>
        <v>바로가기</v>
      </c>
      <c r="I34" s="14">
        <v>5</v>
      </c>
      <c r="J34" s="25">
        <v>40</v>
      </c>
      <c r="K34" s="17">
        <v>1300</v>
      </c>
      <c r="L34" s="17">
        <v>1300</v>
      </c>
      <c r="M34" s="132"/>
      <c r="N34" s="20"/>
      <c r="O34" s="132"/>
      <c r="P34" s="20"/>
      <c r="Q34" s="132"/>
      <c r="R34" s="20" t="s">
        <v>802</v>
      </c>
      <c r="S34" s="135"/>
      <c r="T34" s="20"/>
      <c r="U34" s="132"/>
      <c r="V34" s="20"/>
      <c r="W34" s="132"/>
      <c r="X34" s="20"/>
      <c r="Y34" s="723" t="str">
        <f>IF(G34="","",VLOOKUP(G34,과정코드!$A$2:$B$494,2,0))</f>
        <v>COL0104482</v>
      </c>
    </row>
    <row r="35" spans="1:25" ht="23.1" customHeight="1">
      <c r="A35" s="787"/>
      <c r="B35" s="4">
        <v>31</v>
      </c>
      <c r="C35" s="260"/>
      <c r="D35" s="162" t="s">
        <v>21</v>
      </c>
      <c r="E35" s="162"/>
      <c r="F35" s="259"/>
      <c r="G35" s="512" t="s">
        <v>1418</v>
      </c>
      <c r="H35" s="93" t="str">
        <f t="shared" si="0"/>
        <v>바로가기</v>
      </c>
      <c r="I35" s="14">
        <v>2</v>
      </c>
      <c r="J35" s="25">
        <v>16</v>
      </c>
      <c r="K35" s="17">
        <v>530</v>
      </c>
      <c r="L35" s="17">
        <v>530</v>
      </c>
      <c r="M35" s="132" t="s">
        <v>840</v>
      </c>
      <c r="N35" s="20"/>
      <c r="O35" s="132"/>
      <c r="P35" s="20"/>
      <c r="Q35" s="132"/>
      <c r="R35" s="20"/>
      <c r="S35" s="132"/>
      <c r="T35" s="20"/>
      <c r="U35" s="132"/>
      <c r="V35" s="20"/>
      <c r="W35" s="132"/>
      <c r="X35" s="20"/>
      <c r="Y35" s="723" t="str">
        <f>IF(G35="","",VLOOKUP(G35,과정코드!$A$2:$B$494,2,0))</f>
        <v>COL0104483</v>
      </c>
    </row>
    <row r="36" spans="1:25" ht="23.1" customHeight="1">
      <c r="A36" s="787"/>
      <c r="B36" s="4">
        <v>32</v>
      </c>
      <c r="C36" s="260"/>
      <c r="D36" s="162" t="s">
        <v>21</v>
      </c>
      <c r="E36" s="162"/>
      <c r="F36" s="259" t="s">
        <v>362</v>
      </c>
      <c r="G36" s="512" t="s">
        <v>1419</v>
      </c>
      <c r="H36" s="93" t="str">
        <f t="shared" si="0"/>
        <v>바로가기</v>
      </c>
      <c r="I36" s="14">
        <v>2</v>
      </c>
      <c r="J36" s="25">
        <v>16</v>
      </c>
      <c r="K36" s="17">
        <v>530</v>
      </c>
      <c r="L36" s="17">
        <v>530</v>
      </c>
      <c r="M36" s="132"/>
      <c r="N36" s="20"/>
      <c r="O36" s="132"/>
      <c r="P36" s="20"/>
      <c r="Q36" s="132"/>
      <c r="R36" s="20"/>
      <c r="S36" s="132"/>
      <c r="T36" s="20"/>
      <c r="U36" s="132"/>
      <c r="V36" s="20"/>
      <c r="W36" s="132"/>
      <c r="X36" s="20" t="s">
        <v>580</v>
      </c>
      <c r="Y36" s="723" t="str">
        <f>IF(G36="","",VLOOKUP(G36,과정코드!$A$2:$B$494,2,0))</f>
        <v>COL0104484</v>
      </c>
    </row>
    <row r="37" spans="1:25" ht="23.1" customHeight="1">
      <c r="A37" s="787"/>
      <c r="B37" s="4">
        <v>33</v>
      </c>
      <c r="C37" s="258" t="s">
        <v>304</v>
      </c>
      <c r="D37" s="162" t="s">
        <v>21</v>
      </c>
      <c r="E37" s="162"/>
      <c r="F37" s="259"/>
      <c r="G37" s="512" t="s">
        <v>1874</v>
      </c>
      <c r="H37" s="93" t="str">
        <f t="shared" si="0"/>
        <v>바로가기</v>
      </c>
      <c r="I37" s="14">
        <v>1</v>
      </c>
      <c r="J37" s="25">
        <v>8</v>
      </c>
      <c r="K37" s="17">
        <v>250</v>
      </c>
      <c r="L37" s="17">
        <v>250</v>
      </c>
      <c r="M37" s="132"/>
      <c r="N37" s="20"/>
      <c r="O37" s="132" t="s">
        <v>1253</v>
      </c>
      <c r="P37" s="20"/>
      <c r="Q37" s="132"/>
      <c r="R37" s="20"/>
      <c r="S37" s="132"/>
      <c r="T37" s="20"/>
      <c r="U37" s="132"/>
      <c r="V37" s="20"/>
      <c r="W37" s="132"/>
      <c r="X37" s="20"/>
      <c r="Y37" s="723" t="str">
        <f>IF(G37="","",VLOOKUP(G37,과정코드!$A$2:$B$494,2,0))</f>
        <v>COL0104485</v>
      </c>
    </row>
    <row r="38" spans="1:25" ht="23.1" customHeight="1">
      <c r="A38" s="787"/>
      <c r="B38" s="4">
        <v>34</v>
      </c>
      <c r="C38" s="258" t="s">
        <v>304</v>
      </c>
      <c r="D38" s="162" t="s">
        <v>21</v>
      </c>
      <c r="E38" s="162"/>
      <c r="F38" s="259"/>
      <c r="G38" s="512" t="s">
        <v>1875</v>
      </c>
      <c r="H38" s="93" t="str">
        <f t="shared" si="0"/>
        <v>바로가기</v>
      </c>
      <c r="I38" s="14">
        <v>1</v>
      </c>
      <c r="J38" s="25">
        <v>8</v>
      </c>
      <c r="K38" s="17">
        <v>250</v>
      </c>
      <c r="L38" s="17">
        <v>250</v>
      </c>
      <c r="M38" s="132"/>
      <c r="N38" s="20"/>
      <c r="O38" s="132" t="s">
        <v>720</v>
      </c>
      <c r="P38" s="20"/>
      <c r="Q38" s="132" t="s">
        <v>890</v>
      </c>
      <c r="R38" s="20"/>
      <c r="S38" s="132"/>
      <c r="T38" s="20"/>
      <c r="U38" s="132"/>
      <c r="V38" s="20"/>
      <c r="W38" s="132"/>
      <c r="X38" s="20"/>
      <c r="Y38" s="723" t="str">
        <f>IF(G38="","",VLOOKUP(G38,과정코드!$A$2:$B$494,2,0))</f>
        <v>COL0104486</v>
      </c>
    </row>
    <row r="39" spans="1:25" ht="23.1" customHeight="1">
      <c r="A39" s="788"/>
      <c r="B39" s="4">
        <v>35</v>
      </c>
      <c r="C39" s="258" t="s">
        <v>304</v>
      </c>
      <c r="D39" s="162" t="s">
        <v>21</v>
      </c>
      <c r="E39" s="162"/>
      <c r="F39" s="41"/>
      <c r="G39" s="513" t="s">
        <v>1252</v>
      </c>
      <c r="H39" s="93" t="str">
        <f t="shared" si="0"/>
        <v>바로가기</v>
      </c>
      <c r="I39" s="14">
        <v>1</v>
      </c>
      <c r="J39" s="25">
        <v>4</v>
      </c>
      <c r="K39" s="17">
        <v>200</v>
      </c>
      <c r="L39" s="17">
        <v>200</v>
      </c>
      <c r="M39" s="135"/>
      <c r="N39" s="23" t="s">
        <v>1253</v>
      </c>
      <c r="O39" s="135"/>
      <c r="P39" s="23" t="s">
        <v>1254</v>
      </c>
      <c r="Q39" s="135"/>
      <c r="R39" s="109"/>
      <c r="S39" s="135"/>
      <c r="T39" s="109"/>
      <c r="U39" s="135"/>
      <c r="V39" s="100"/>
      <c r="W39" s="135"/>
      <c r="X39" s="109"/>
      <c r="Y39" s="723" t="str">
        <f>IF(G39="","",VLOOKUP(G39,과정코드!$A$2:$B$494,2,0))</f>
        <v>COL0104487</v>
      </c>
    </row>
    <row r="40" spans="1:25" ht="30" customHeight="1">
      <c r="A40" s="474" t="s">
        <v>1673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7"/>
      <c r="M40" s="3" t="s">
        <v>16</v>
      </c>
      <c r="N40" s="3" t="s">
        <v>7</v>
      </c>
      <c r="O40" s="3" t="s">
        <v>9</v>
      </c>
      <c r="P40" s="3" t="s">
        <v>1</v>
      </c>
      <c r="Q40" s="3" t="s">
        <v>14</v>
      </c>
      <c r="R40" s="3" t="s">
        <v>0</v>
      </c>
      <c r="S40" s="3" t="s">
        <v>17</v>
      </c>
      <c r="T40" s="3" t="s">
        <v>13</v>
      </c>
      <c r="U40" s="3" t="s">
        <v>2</v>
      </c>
      <c r="V40" s="3" t="s">
        <v>11</v>
      </c>
      <c r="W40" s="3" t="s">
        <v>8</v>
      </c>
      <c r="X40" s="3" t="s">
        <v>19</v>
      </c>
      <c r="Y40" s="723" t="str">
        <f>IF(G40="","",VLOOKUP(G40,과정코드!$A$2:$B$494,2,0))</f>
        <v/>
      </c>
    </row>
    <row r="41" spans="1:25" ht="23.1" customHeight="1">
      <c r="A41" s="789" t="s">
        <v>1322</v>
      </c>
      <c r="B41" s="4">
        <v>1</v>
      </c>
      <c r="C41" s="161" t="s">
        <v>20</v>
      </c>
      <c r="D41" s="18" t="s">
        <v>21</v>
      </c>
      <c r="E41" s="18"/>
      <c r="F41" s="18"/>
      <c r="G41" s="138" t="s">
        <v>1876</v>
      </c>
      <c r="H41" s="93" t="str">
        <f t="shared" si="0"/>
        <v>바로가기</v>
      </c>
      <c r="I41" s="518">
        <v>3</v>
      </c>
      <c r="J41" s="29">
        <v>21</v>
      </c>
      <c r="K41" s="17">
        <v>590</v>
      </c>
      <c r="L41" s="345">
        <v>650</v>
      </c>
      <c r="M41" s="132"/>
      <c r="N41" s="20"/>
      <c r="O41" s="132"/>
      <c r="P41" s="99" t="s">
        <v>1762</v>
      </c>
      <c r="Q41" s="132"/>
      <c r="R41" s="20"/>
      <c r="S41" s="132" t="s">
        <v>1718</v>
      </c>
      <c r="T41" s="33"/>
      <c r="U41" s="132"/>
      <c r="V41" s="33"/>
      <c r="W41" s="132" t="s">
        <v>1766</v>
      </c>
      <c r="X41" s="20"/>
      <c r="Y41" s="723" t="str">
        <f>IF(G41="","",VLOOKUP(G41,과정코드!$A$2:$B$494,2,0))</f>
        <v>COL0104454</v>
      </c>
    </row>
    <row r="42" spans="1:25" ht="23.1" customHeight="1">
      <c r="A42" s="789"/>
      <c r="B42" s="4">
        <v>2</v>
      </c>
      <c r="C42" s="161" t="s">
        <v>20</v>
      </c>
      <c r="D42" s="18" t="s">
        <v>21</v>
      </c>
      <c r="E42" s="18"/>
      <c r="F42" s="18"/>
      <c r="G42" s="514" t="s">
        <v>1398</v>
      </c>
      <c r="H42" s="93" t="str">
        <f t="shared" si="0"/>
        <v>바로가기</v>
      </c>
      <c r="I42" s="518">
        <v>2</v>
      </c>
      <c r="J42" s="29">
        <v>14</v>
      </c>
      <c r="K42" s="17">
        <v>490</v>
      </c>
      <c r="L42" s="345">
        <v>540</v>
      </c>
      <c r="M42" s="132"/>
      <c r="N42" s="20"/>
      <c r="O42" s="132" t="s">
        <v>1735</v>
      </c>
      <c r="P42" s="20"/>
      <c r="Q42" s="132" t="s">
        <v>1763</v>
      </c>
      <c r="R42" s="20"/>
      <c r="S42" s="132"/>
      <c r="T42" s="20"/>
      <c r="U42" s="132" t="s">
        <v>1725</v>
      </c>
      <c r="V42" s="20"/>
      <c r="W42" s="132"/>
      <c r="X42" s="20"/>
      <c r="Y42" s="723" t="str">
        <f>IF(G42="","",VLOOKUP(G42,과정코드!$A$2:$B$494,2,0))</f>
        <v>COL0104452</v>
      </c>
    </row>
    <row r="43" spans="1:25" ht="23.1" customHeight="1">
      <c r="A43" s="789"/>
      <c r="B43" s="4">
        <v>3</v>
      </c>
      <c r="C43" s="161" t="s">
        <v>20</v>
      </c>
      <c r="D43" s="18" t="s">
        <v>21</v>
      </c>
      <c r="E43" s="18"/>
      <c r="F43" s="18"/>
      <c r="G43" s="141" t="s">
        <v>1877</v>
      </c>
      <c r="H43" s="93" t="str">
        <f t="shared" si="0"/>
        <v>바로가기</v>
      </c>
      <c r="I43" s="518">
        <v>2</v>
      </c>
      <c r="J43" s="29">
        <v>14</v>
      </c>
      <c r="K43" s="17">
        <v>490</v>
      </c>
      <c r="L43" s="345">
        <v>540</v>
      </c>
      <c r="M43" s="132"/>
      <c r="N43" s="20"/>
      <c r="O43" s="132" t="s">
        <v>1755</v>
      </c>
      <c r="P43" s="20"/>
      <c r="Q43" s="132"/>
      <c r="R43" s="20" t="s">
        <v>1720</v>
      </c>
      <c r="S43" s="132"/>
      <c r="T43" s="20" t="s">
        <v>1723</v>
      </c>
      <c r="U43" s="132"/>
      <c r="V43" s="20"/>
      <c r="W43" s="132" t="s">
        <v>1742</v>
      </c>
      <c r="X43" s="20"/>
      <c r="Y43" s="723" t="str">
        <f>IF(G43="","",VLOOKUP(G43,과정코드!$A$2:$B$494,2,0))</f>
        <v>COL0104451</v>
      </c>
    </row>
    <row r="44" spans="1:25" ht="23.1" customHeight="1">
      <c r="A44" s="789"/>
      <c r="B44" s="4">
        <v>4</v>
      </c>
      <c r="C44" s="161" t="s">
        <v>20</v>
      </c>
      <c r="D44" s="18" t="s">
        <v>21</v>
      </c>
      <c r="E44" s="18"/>
      <c r="F44" s="18"/>
      <c r="G44" s="141" t="s">
        <v>1878</v>
      </c>
      <c r="H44" s="93" t="str">
        <f t="shared" si="0"/>
        <v>바로가기</v>
      </c>
      <c r="I44" s="518">
        <v>1</v>
      </c>
      <c r="J44" s="29">
        <v>7</v>
      </c>
      <c r="K44" s="17">
        <v>320</v>
      </c>
      <c r="L44" s="345">
        <v>350</v>
      </c>
      <c r="M44" s="132"/>
      <c r="N44" s="20"/>
      <c r="O44" s="132" t="s">
        <v>1764</v>
      </c>
      <c r="P44" s="20"/>
      <c r="Q44" s="132"/>
      <c r="R44" s="20"/>
      <c r="S44" s="132"/>
      <c r="T44" s="20"/>
      <c r="U44" s="132"/>
      <c r="V44" s="20" t="s">
        <v>1765</v>
      </c>
      <c r="W44" s="132"/>
      <c r="X44" s="20"/>
      <c r="Y44" s="723" t="str">
        <f>IF(G44="","",VLOOKUP(G44,과정코드!$A$2:$B$494,2,0))</f>
        <v>COL0104453</v>
      </c>
    </row>
    <row r="45" spans="1:25" ht="23.1" customHeight="1">
      <c r="A45" s="137" t="s">
        <v>1323</v>
      </c>
      <c r="B45" s="4">
        <v>5</v>
      </c>
      <c r="C45" s="161" t="s">
        <v>20</v>
      </c>
      <c r="D45" s="18" t="s">
        <v>21</v>
      </c>
      <c r="E45" s="18"/>
      <c r="F45" s="18"/>
      <c r="G45" s="141" t="s">
        <v>1879</v>
      </c>
      <c r="H45" s="93" t="str">
        <f t="shared" si="0"/>
        <v>바로가기</v>
      </c>
      <c r="I45" s="518">
        <v>2</v>
      </c>
      <c r="J45" s="29">
        <v>14</v>
      </c>
      <c r="K45" s="17">
        <v>490</v>
      </c>
      <c r="L45" s="345">
        <v>540</v>
      </c>
      <c r="M45" s="132"/>
      <c r="N45" s="20"/>
      <c r="O45" s="132"/>
      <c r="P45" s="20" t="s">
        <v>1747</v>
      </c>
      <c r="Q45" s="132"/>
      <c r="R45" s="20"/>
      <c r="S45" s="132" t="s">
        <v>1719</v>
      </c>
      <c r="T45" s="20"/>
      <c r="U45" s="132" t="s">
        <v>1722</v>
      </c>
      <c r="V45" s="20"/>
      <c r="W45" s="132" t="s">
        <v>1743</v>
      </c>
      <c r="X45" s="20"/>
      <c r="Y45" s="723" t="str">
        <f>IF(G45="","",VLOOKUP(G45,과정코드!$A$2:$B$494,2,0))</f>
        <v>COL0104450</v>
      </c>
    </row>
    <row r="47" spans="1:25">
      <c r="X47" s="92"/>
    </row>
    <row r="48" spans="1:25">
      <c r="X48" s="92"/>
    </row>
  </sheetData>
  <mergeCells count="15">
    <mergeCell ref="A41:A44"/>
    <mergeCell ref="A33:A39"/>
    <mergeCell ref="A23:A30"/>
    <mergeCell ref="A5:A22"/>
    <mergeCell ref="H2:H3"/>
    <mergeCell ref="F2:F3"/>
    <mergeCell ref="K2:L2"/>
    <mergeCell ref="M2:X2"/>
    <mergeCell ref="A2:A3"/>
    <mergeCell ref="B2:B3"/>
    <mergeCell ref="E2:E3"/>
    <mergeCell ref="G2:G3"/>
    <mergeCell ref="I2:J2"/>
    <mergeCell ref="C2:C3"/>
    <mergeCell ref="D2:D3"/>
  </mergeCells>
  <phoneticPr fontId="17" type="noConversion"/>
  <pageMargins left="0.36" right="0.28000000000000003" top="0.38" bottom="0.33" header="0.314861" footer="0.314861"/>
  <pageSetup paperSize="8" scale="3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BG62"/>
  <sheetViews>
    <sheetView showGridLines="0" zoomScale="85" zoomScaleNormal="85" workbookViewId="0">
      <pane ySplit="4" topLeftCell="A5" activePane="bottomLeft" state="frozen"/>
      <selection activeCell="G4" sqref="G4"/>
      <selection pane="bottomLeft" activeCell="M3" sqref="M3"/>
    </sheetView>
  </sheetViews>
  <sheetFormatPr defaultColWidth="9" defaultRowHeight="16.5"/>
  <cols>
    <col min="1" max="1" width="12.625" style="38" customWidth="1"/>
    <col min="2" max="2" width="4.625" style="38" customWidth="1"/>
    <col min="3" max="6" width="3.625" style="38" customWidth="1"/>
    <col min="7" max="7" width="50.625" style="73" customWidth="1"/>
    <col min="8" max="8" width="10.625" style="73" customWidth="1"/>
    <col min="9" max="12" width="6.625" style="38" customWidth="1"/>
    <col min="13" max="24" width="10.125" style="38" customWidth="1"/>
    <col min="25" max="25" width="16.875" style="737" customWidth="1"/>
    <col min="26" max="59" width="9" style="737"/>
    <col min="60" max="16384" width="9" style="38"/>
  </cols>
  <sheetData>
    <row r="1" spans="1:25" ht="135" customHeight="1"/>
    <row r="2" spans="1:25" ht="38.25" customHeight="1">
      <c r="A2" s="791" t="s">
        <v>4</v>
      </c>
      <c r="B2" s="791" t="s">
        <v>6</v>
      </c>
      <c r="C2" s="792" t="s">
        <v>359</v>
      </c>
      <c r="D2" s="792" t="s">
        <v>361</v>
      </c>
      <c r="E2" s="792" t="s">
        <v>360</v>
      </c>
      <c r="F2" s="792" t="s">
        <v>358</v>
      </c>
      <c r="G2" s="792" t="s">
        <v>5</v>
      </c>
      <c r="H2" s="792" t="s">
        <v>48</v>
      </c>
      <c r="I2" s="791" t="s">
        <v>12</v>
      </c>
      <c r="J2" s="791"/>
      <c r="K2" s="792" t="s">
        <v>22</v>
      </c>
      <c r="L2" s="791"/>
      <c r="M2" s="801" t="s">
        <v>2658</v>
      </c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3"/>
      <c r="Y2" s="639"/>
    </row>
    <row r="3" spans="1:25" ht="38.25" customHeight="1">
      <c r="A3" s="791"/>
      <c r="B3" s="791"/>
      <c r="C3" s="791"/>
      <c r="D3" s="791"/>
      <c r="E3" s="791"/>
      <c r="F3" s="791"/>
      <c r="G3" s="792"/>
      <c r="H3" s="791"/>
      <c r="I3" s="98" t="s">
        <v>18</v>
      </c>
      <c r="J3" s="98" t="s">
        <v>3</v>
      </c>
      <c r="K3" s="98" t="s">
        <v>15</v>
      </c>
      <c r="L3" s="98" t="s">
        <v>10</v>
      </c>
      <c r="M3" s="704" t="s">
        <v>23</v>
      </c>
      <c r="N3" s="704" t="s">
        <v>24</v>
      </c>
      <c r="O3" s="704" t="s">
        <v>25</v>
      </c>
      <c r="P3" s="704" t="s">
        <v>26</v>
      </c>
      <c r="Q3" s="704" t="s">
        <v>27</v>
      </c>
      <c r="R3" s="704" t="s">
        <v>28</v>
      </c>
      <c r="S3" s="704" t="s">
        <v>29</v>
      </c>
      <c r="T3" s="704" t="s">
        <v>30</v>
      </c>
      <c r="U3" s="704" t="s">
        <v>31</v>
      </c>
      <c r="V3" s="704" t="s">
        <v>32</v>
      </c>
      <c r="W3" s="704" t="s">
        <v>33</v>
      </c>
      <c r="X3" s="704" t="s">
        <v>34</v>
      </c>
      <c r="Y3" s="639"/>
    </row>
    <row r="4" spans="1:25" ht="30" customHeight="1">
      <c r="A4" s="89" t="s">
        <v>1324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724" t="s">
        <v>2632</v>
      </c>
    </row>
    <row r="5" spans="1:25" ht="40.5">
      <c r="A5" s="793" t="s">
        <v>666</v>
      </c>
      <c r="B5" s="4">
        <v>1</v>
      </c>
      <c r="C5" s="4"/>
      <c r="D5" s="41" t="s">
        <v>21</v>
      </c>
      <c r="E5" s="108"/>
      <c r="F5" s="108"/>
      <c r="G5" s="181" t="s">
        <v>1880</v>
      </c>
      <c r="H5" s="93" t="str">
        <f>IFERROR(HYPERLINK("https://www.ksaedu.or.kr/front/btoc/crs/off/crssesDetail.html?crscd="&amp;Y5,"바로가기"),"")</f>
        <v>바로가기</v>
      </c>
      <c r="I5" s="10">
        <v>5</v>
      </c>
      <c r="J5" s="12">
        <v>35</v>
      </c>
      <c r="K5" s="19">
        <v>1300</v>
      </c>
      <c r="L5" s="19">
        <v>1300</v>
      </c>
      <c r="M5" s="177" t="s">
        <v>660</v>
      </c>
      <c r="N5" s="20" t="s">
        <v>665</v>
      </c>
      <c r="O5" s="177" t="s">
        <v>664</v>
      </c>
      <c r="P5" s="21" t="s">
        <v>663</v>
      </c>
      <c r="Q5" s="177" t="s">
        <v>805</v>
      </c>
      <c r="R5" s="349" t="s">
        <v>1364</v>
      </c>
      <c r="S5" s="177" t="s">
        <v>662</v>
      </c>
      <c r="T5" s="21" t="s">
        <v>661</v>
      </c>
      <c r="U5" s="177" t="s">
        <v>1361</v>
      </c>
      <c r="V5" s="21" t="s">
        <v>660</v>
      </c>
      <c r="W5" s="177" t="s">
        <v>2657</v>
      </c>
      <c r="X5" s="21" t="s">
        <v>648</v>
      </c>
      <c r="Y5" s="737" t="str">
        <f>IF(G5="","",VLOOKUP(G5,과정코드!$A$2:$B$494,2,0))</f>
        <v>COL0104720</v>
      </c>
    </row>
    <row r="6" spans="1:25" ht="30" customHeight="1">
      <c r="A6" s="794"/>
      <c r="B6" s="4">
        <v>2</v>
      </c>
      <c r="C6" s="4"/>
      <c r="D6" s="108" t="s">
        <v>21</v>
      </c>
      <c r="E6" s="41"/>
      <c r="F6" s="41"/>
      <c r="G6" s="181" t="s">
        <v>1881</v>
      </c>
      <c r="H6" s="93" t="str">
        <f t="shared" ref="H6:H61" si="0">IFERROR(HYPERLINK("https://www.ksaedu.or.kr/front/btoc/crs/off/crssesDetail.html?crscd="&amp;Y6,"바로가기"),"")</f>
        <v>바로가기</v>
      </c>
      <c r="I6" s="10">
        <v>3</v>
      </c>
      <c r="J6" s="11">
        <v>21</v>
      </c>
      <c r="K6" s="19">
        <v>960</v>
      </c>
      <c r="L6" s="19">
        <v>960</v>
      </c>
      <c r="M6" s="177" t="s">
        <v>510</v>
      </c>
      <c r="N6" s="20" t="s">
        <v>659</v>
      </c>
      <c r="O6" s="177" t="s">
        <v>658</v>
      </c>
      <c r="P6" s="20" t="s">
        <v>657</v>
      </c>
      <c r="Q6" s="177" t="s">
        <v>514</v>
      </c>
      <c r="R6" s="349" t="s">
        <v>656</v>
      </c>
      <c r="S6" s="177" t="s">
        <v>566</v>
      </c>
      <c r="T6" s="20" t="s">
        <v>655</v>
      </c>
      <c r="U6" s="177" t="s">
        <v>654</v>
      </c>
      <c r="V6" s="20" t="s">
        <v>510</v>
      </c>
      <c r="W6" s="177" t="s">
        <v>653</v>
      </c>
      <c r="X6" s="20" t="s">
        <v>647</v>
      </c>
      <c r="Y6" s="737" t="str">
        <f>IF(G6="","",VLOOKUP(G6,과정코드!$A$2:$B$494,2,0))</f>
        <v>COL0104721</v>
      </c>
    </row>
    <row r="7" spans="1:25" ht="40.5">
      <c r="A7" s="794"/>
      <c r="B7" s="4">
        <v>3</v>
      </c>
      <c r="C7" s="4"/>
      <c r="D7" s="108" t="s">
        <v>21</v>
      </c>
      <c r="E7" s="41"/>
      <c r="F7" s="41"/>
      <c r="G7" s="181" t="s">
        <v>1653</v>
      </c>
      <c r="H7" s="93" t="str">
        <f t="shared" si="0"/>
        <v>바로가기</v>
      </c>
      <c r="I7" s="10">
        <v>5</v>
      </c>
      <c r="J7" s="11">
        <v>35</v>
      </c>
      <c r="K7" s="19">
        <v>1300</v>
      </c>
      <c r="L7" s="19">
        <v>1300</v>
      </c>
      <c r="M7" s="177"/>
      <c r="N7" s="20" t="s">
        <v>614</v>
      </c>
      <c r="O7" s="177" t="s">
        <v>2652</v>
      </c>
      <c r="P7" s="20"/>
      <c r="Q7" s="177" t="s">
        <v>652</v>
      </c>
      <c r="R7" s="349" t="s">
        <v>651</v>
      </c>
      <c r="S7" s="182" t="s">
        <v>650</v>
      </c>
      <c r="T7" s="20"/>
      <c r="U7" s="177" t="s">
        <v>620</v>
      </c>
      <c r="V7" s="20" t="s">
        <v>649</v>
      </c>
      <c r="W7" s="177"/>
      <c r="X7" s="20" t="s">
        <v>648</v>
      </c>
      <c r="Y7" s="737" t="str">
        <f>IF(G7="","",VLOOKUP(G7,과정코드!$A$2:$B$494,2,0))</f>
        <v>COL0104722</v>
      </c>
    </row>
    <row r="8" spans="1:25" ht="30" customHeight="1">
      <c r="A8" s="794"/>
      <c r="B8" s="4">
        <v>4</v>
      </c>
      <c r="C8" s="4"/>
      <c r="D8" s="108" t="s">
        <v>21</v>
      </c>
      <c r="E8" s="41"/>
      <c r="F8" s="41"/>
      <c r="G8" s="181" t="s">
        <v>1882</v>
      </c>
      <c r="H8" s="93" t="str">
        <f t="shared" si="0"/>
        <v>바로가기</v>
      </c>
      <c r="I8" s="10">
        <v>3</v>
      </c>
      <c r="J8" s="11">
        <v>21</v>
      </c>
      <c r="K8" s="19">
        <v>960</v>
      </c>
      <c r="L8" s="19">
        <v>960</v>
      </c>
      <c r="M8" s="177"/>
      <c r="N8" s="349" t="s">
        <v>606</v>
      </c>
      <c r="O8" s="177" t="s">
        <v>2653</v>
      </c>
      <c r="P8" s="20"/>
      <c r="Q8" s="177" t="s">
        <v>493</v>
      </c>
      <c r="R8" s="349" t="s">
        <v>567</v>
      </c>
      <c r="S8" s="182" t="s">
        <v>536</v>
      </c>
      <c r="T8" s="20"/>
      <c r="U8" s="177" t="s">
        <v>509</v>
      </c>
      <c r="V8" s="20" t="s">
        <v>575</v>
      </c>
      <c r="W8" s="177"/>
      <c r="X8" s="20" t="s">
        <v>647</v>
      </c>
      <c r="Y8" s="737" t="str">
        <f>IF(G8="","",VLOOKUP(G8,과정코드!$A$2:$B$494,2,0))</f>
        <v>COL0104723</v>
      </c>
    </row>
    <row r="9" spans="1:25" ht="40.5">
      <c r="A9" s="794"/>
      <c r="B9" s="4">
        <v>5</v>
      </c>
      <c r="C9" s="4"/>
      <c r="D9" s="108" t="s">
        <v>21</v>
      </c>
      <c r="E9" s="41"/>
      <c r="F9" s="41"/>
      <c r="G9" s="181" t="s">
        <v>1883</v>
      </c>
      <c r="H9" s="93" t="str">
        <f t="shared" si="0"/>
        <v>바로가기</v>
      </c>
      <c r="I9" s="10">
        <v>5</v>
      </c>
      <c r="J9" s="11">
        <v>35</v>
      </c>
      <c r="K9" s="19">
        <v>1300</v>
      </c>
      <c r="L9" s="19">
        <v>1300</v>
      </c>
      <c r="M9" s="177" t="s">
        <v>646</v>
      </c>
      <c r="N9" s="20" t="s">
        <v>645</v>
      </c>
      <c r="O9" s="177" t="s">
        <v>644</v>
      </c>
      <c r="P9" s="20" t="s">
        <v>2656</v>
      </c>
      <c r="Q9" s="177" t="s">
        <v>643</v>
      </c>
      <c r="R9" s="349" t="s">
        <v>642</v>
      </c>
      <c r="S9" s="177" t="s">
        <v>641</v>
      </c>
      <c r="T9" s="20" t="s">
        <v>640</v>
      </c>
      <c r="U9" s="177" t="s">
        <v>639</v>
      </c>
      <c r="V9" s="20" t="s">
        <v>638</v>
      </c>
      <c r="W9" s="177" t="s">
        <v>637</v>
      </c>
      <c r="X9" s="20" t="s">
        <v>636</v>
      </c>
      <c r="Y9" s="737" t="str">
        <f>IF(G9="","",VLOOKUP(G9,과정코드!$A$2:$B$494,2,0))</f>
        <v>COL0104724</v>
      </c>
    </row>
    <row r="10" spans="1:25" ht="40.5">
      <c r="A10" s="794"/>
      <c r="B10" s="4">
        <v>6</v>
      </c>
      <c r="C10" s="4"/>
      <c r="D10" s="41" t="s">
        <v>21</v>
      </c>
      <c r="E10" s="41"/>
      <c r="F10" s="41"/>
      <c r="G10" s="181" t="s">
        <v>1884</v>
      </c>
      <c r="H10" s="93" t="str">
        <f t="shared" si="0"/>
        <v>바로가기</v>
      </c>
      <c r="I10" s="10">
        <v>3</v>
      </c>
      <c r="J10" s="11">
        <v>21</v>
      </c>
      <c r="K10" s="19">
        <v>960</v>
      </c>
      <c r="L10" s="19">
        <v>960</v>
      </c>
      <c r="M10" s="177" t="s">
        <v>531</v>
      </c>
      <c r="N10" s="20" t="s">
        <v>530</v>
      </c>
      <c r="O10" s="177" t="s">
        <v>582</v>
      </c>
      <c r="P10" s="21" t="s">
        <v>635</v>
      </c>
      <c r="Q10" s="177" t="s">
        <v>634</v>
      </c>
      <c r="R10" s="349" t="s">
        <v>633</v>
      </c>
      <c r="S10" s="177" t="s">
        <v>632</v>
      </c>
      <c r="T10" s="21" t="s">
        <v>533</v>
      </c>
      <c r="U10" s="177" t="s">
        <v>631</v>
      </c>
      <c r="V10" s="21" t="s">
        <v>630</v>
      </c>
      <c r="W10" s="177" t="s">
        <v>629</v>
      </c>
      <c r="X10" s="21" t="s">
        <v>628</v>
      </c>
      <c r="Y10" s="737" t="str">
        <f>IF(G10="","",VLOOKUP(G10,과정코드!$A$2:$B$494,2,0))</f>
        <v>COL0104725</v>
      </c>
    </row>
    <row r="11" spans="1:25" ht="30" customHeight="1">
      <c r="A11" s="794"/>
      <c r="B11" s="4">
        <v>7</v>
      </c>
      <c r="C11" s="4"/>
      <c r="D11" s="108" t="s">
        <v>21</v>
      </c>
      <c r="E11" s="41"/>
      <c r="F11" s="41"/>
      <c r="G11" s="181" t="s">
        <v>1885</v>
      </c>
      <c r="H11" s="93" t="str">
        <f t="shared" si="0"/>
        <v>바로가기</v>
      </c>
      <c r="I11" s="10">
        <v>5</v>
      </c>
      <c r="J11" s="11">
        <v>35</v>
      </c>
      <c r="K11" s="19">
        <v>1500</v>
      </c>
      <c r="L11" s="19">
        <v>1500</v>
      </c>
      <c r="M11" s="177"/>
      <c r="N11" s="20" t="s">
        <v>617</v>
      </c>
      <c r="O11" s="177"/>
      <c r="P11" s="20"/>
      <c r="Q11" s="177" t="s">
        <v>621</v>
      </c>
      <c r="R11" s="349"/>
      <c r="S11" s="177" t="s">
        <v>627</v>
      </c>
      <c r="T11" s="20"/>
      <c r="U11" s="177"/>
      <c r="V11" s="179" t="s">
        <v>626</v>
      </c>
      <c r="W11" s="177"/>
      <c r="X11" s="20" t="s">
        <v>620</v>
      </c>
      <c r="Y11" s="737" t="str">
        <f>IF(G11="","",VLOOKUP(G11,과정코드!$A$2:$B$494,2,0))</f>
        <v>COL0104726</v>
      </c>
    </row>
    <row r="12" spans="1:25" ht="30" customHeight="1">
      <c r="A12" s="794"/>
      <c r="B12" s="4">
        <v>8</v>
      </c>
      <c r="C12" s="4"/>
      <c r="D12" s="108" t="s">
        <v>21</v>
      </c>
      <c r="E12" s="41"/>
      <c r="F12" s="41"/>
      <c r="G12" s="181" t="s">
        <v>1886</v>
      </c>
      <c r="H12" s="93" t="str">
        <f t="shared" si="0"/>
        <v>바로가기</v>
      </c>
      <c r="I12" s="10">
        <v>3</v>
      </c>
      <c r="J12" s="11">
        <v>21</v>
      </c>
      <c r="K12" s="19">
        <v>1100</v>
      </c>
      <c r="L12" s="19">
        <v>1100</v>
      </c>
      <c r="M12" s="177"/>
      <c r="N12" s="20" t="s">
        <v>516</v>
      </c>
      <c r="O12" s="177"/>
      <c r="P12" s="20"/>
      <c r="Q12" s="177" t="s">
        <v>564</v>
      </c>
      <c r="R12" s="349"/>
      <c r="S12" s="177" t="s">
        <v>625</v>
      </c>
      <c r="T12" s="20"/>
      <c r="U12" s="177"/>
      <c r="V12" s="179" t="s">
        <v>516</v>
      </c>
      <c r="W12" s="177"/>
      <c r="X12" s="20" t="s">
        <v>509</v>
      </c>
      <c r="Y12" s="737" t="str">
        <f>IF(G12="","",VLOOKUP(G12,과정코드!$A$2:$B$494,2,0))</f>
        <v>COL0104727</v>
      </c>
    </row>
    <row r="13" spans="1:25" ht="30" customHeight="1">
      <c r="A13" s="794"/>
      <c r="B13" s="4">
        <v>9</v>
      </c>
      <c r="C13" s="4"/>
      <c r="D13" s="108" t="s">
        <v>21</v>
      </c>
      <c r="E13" s="41"/>
      <c r="F13" s="41"/>
      <c r="G13" s="181" t="s">
        <v>1887</v>
      </c>
      <c r="H13" s="93" t="str">
        <f t="shared" si="0"/>
        <v>바로가기</v>
      </c>
      <c r="I13" s="10">
        <v>3</v>
      </c>
      <c r="J13" s="11">
        <v>21</v>
      </c>
      <c r="K13" s="19">
        <v>960</v>
      </c>
      <c r="L13" s="19">
        <v>960</v>
      </c>
      <c r="M13" s="177"/>
      <c r="N13" s="20"/>
      <c r="O13" s="177"/>
      <c r="P13" s="20" t="s">
        <v>567</v>
      </c>
      <c r="Q13" s="177"/>
      <c r="R13" s="349"/>
      <c r="S13" s="177" t="s">
        <v>624</v>
      </c>
      <c r="T13" s="20"/>
      <c r="U13" s="177"/>
      <c r="V13" s="20"/>
      <c r="W13" s="182" t="s">
        <v>534</v>
      </c>
      <c r="X13" s="20"/>
      <c r="Y13" s="737" t="str">
        <f>IF(G13="","",VLOOKUP(G13,과정코드!$A$2:$B$494,2,0))</f>
        <v>COL0104728</v>
      </c>
    </row>
    <row r="14" spans="1:25" ht="30" customHeight="1">
      <c r="A14" s="794"/>
      <c r="B14" s="4">
        <v>10</v>
      </c>
      <c r="C14" s="4"/>
      <c r="D14" s="108" t="s">
        <v>21</v>
      </c>
      <c r="E14" s="41"/>
      <c r="F14" s="41"/>
      <c r="G14" s="181" t="s">
        <v>623</v>
      </c>
      <c r="H14" s="93" t="str">
        <f t="shared" si="0"/>
        <v>바로가기</v>
      </c>
      <c r="I14" s="10">
        <v>3</v>
      </c>
      <c r="J14" s="11">
        <v>21</v>
      </c>
      <c r="K14" s="19">
        <v>960</v>
      </c>
      <c r="L14" s="19">
        <v>960</v>
      </c>
      <c r="M14" s="177"/>
      <c r="N14" s="20"/>
      <c r="O14" s="177"/>
      <c r="P14" s="20"/>
      <c r="Q14" s="177"/>
      <c r="R14" s="349" t="s">
        <v>533</v>
      </c>
      <c r="S14" s="177"/>
      <c r="T14" s="20"/>
      <c r="U14" s="177"/>
      <c r="V14" s="20"/>
      <c r="W14" s="182" t="s">
        <v>534</v>
      </c>
      <c r="X14" s="20"/>
      <c r="Y14" s="737" t="str">
        <f>IF(G14="","",VLOOKUP(G14,과정코드!$A$2:$B$494,2,0))</f>
        <v>COL0104729</v>
      </c>
    </row>
    <row r="15" spans="1:25" ht="30" customHeight="1">
      <c r="A15" s="794"/>
      <c r="B15" s="4">
        <v>11</v>
      </c>
      <c r="C15" s="4"/>
      <c r="D15" s="41" t="s">
        <v>21</v>
      </c>
      <c r="E15" s="41"/>
      <c r="F15" s="41"/>
      <c r="G15" s="181" t="s">
        <v>622</v>
      </c>
      <c r="H15" s="93" t="str">
        <f t="shared" si="0"/>
        <v>바로가기</v>
      </c>
      <c r="I15" s="10">
        <v>3</v>
      </c>
      <c r="J15" s="11">
        <v>21</v>
      </c>
      <c r="K15" s="19">
        <v>960</v>
      </c>
      <c r="L15" s="19">
        <v>960</v>
      </c>
      <c r="M15" s="177"/>
      <c r="N15" s="20"/>
      <c r="O15" s="177" t="s">
        <v>514</v>
      </c>
      <c r="P15" s="20"/>
      <c r="Q15" s="177"/>
      <c r="R15" s="349"/>
      <c r="S15" s="182" t="s">
        <v>512</v>
      </c>
      <c r="T15" s="20"/>
      <c r="U15" s="177" t="s">
        <v>516</v>
      </c>
      <c r="V15" s="20"/>
      <c r="W15" s="177"/>
      <c r="X15" s="20"/>
      <c r="Y15" s="737" t="str">
        <f>IF(G15="","",VLOOKUP(G15,과정코드!$A$2:$B$494,2,0))</f>
        <v>COL0104730</v>
      </c>
    </row>
    <row r="16" spans="1:25" ht="30" customHeight="1">
      <c r="A16" s="794"/>
      <c r="B16" s="4">
        <v>12</v>
      </c>
      <c r="C16" s="4"/>
      <c r="D16" s="108" t="s">
        <v>21</v>
      </c>
      <c r="E16" s="41"/>
      <c r="F16" s="41"/>
      <c r="G16" s="181" t="s">
        <v>1888</v>
      </c>
      <c r="H16" s="93" t="str">
        <f t="shared" si="0"/>
        <v>바로가기</v>
      </c>
      <c r="I16" s="10">
        <v>5</v>
      </c>
      <c r="J16" s="11">
        <v>35</v>
      </c>
      <c r="K16" s="19">
        <v>1500</v>
      </c>
      <c r="L16" s="19">
        <v>1500</v>
      </c>
      <c r="M16" s="177"/>
      <c r="N16" s="20"/>
      <c r="O16" s="177"/>
      <c r="P16" s="20"/>
      <c r="Q16" s="177" t="s">
        <v>621</v>
      </c>
      <c r="R16" s="349"/>
      <c r="S16" s="177"/>
      <c r="T16" s="20"/>
      <c r="U16" s="177"/>
      <c r="V16" s="20"/>
      <c r="W16" s="177"/>
      <c r="X16" s="20" t="s">
        <v>620</v>
      </c>
      <c r="Y16" s="737" t="str">
        <f>IF(G16="","",VLOOKUP(G16,과정코드!$A$2:$B$494,2,0))</f>
        <v>COL0104731</v>
      </c>
    </row>
    <row r="17" spans="1:25" ht="40.5">
      <c r="A17" s="794"/>
      <c r="B17" s="4">
        <v>13</v>
      </c>
      <c r="C17" s="4"/>
      <c r="D17" s="108" t="s">
        <v>21</v>
      </c>
      <c r="E17" s="41"/>
      <c r="F17" s="171" t="s">
        <v>453</v>
      </c>
      <c r="G17" s="181" t="s">
        <v>1889</v>
      </c>
      <c r="H17" s="93" t="str">
        <f t="shared" si="0"/>
        <v>바로가기</v>
      </c>
      <c r="I17" s="10">
        <v>5</v>
      </c>
      <c r="J17" s="11">
        <v>35</v>
      </c>
      <c r="K17" s="19">
        <v>1300</v>
      </c>
      <c r="L17" s="19">
        <v>1300</v>
      </c>
      <c r="M17" s="177"/>
      <c r="N17" s="20"/>
      <c r="O17" s="177" t="s">
        <v>614</v>
      </c>
      <c r="P17" s="20"/>
      <c r="Q17" s="177"/>
      <c r="R17" s="349"/>
      <c r="S17" s="177" t="s">
        <v>619</v>
      </c>
      <c r="T17" s="20"/>
      <c r="U17" s="177"/>
      <c r="V17" s="179" t="s">
        <v>618</v>
      </c>
      <c r="W17" s="177" t="s">
        <v>617</v>
      </c>
      <c r="X17" s="20"/>
      <c r="Y17" s="737" t="str">
        <f>IF(G17="","",VLOOKUP(G17,과정코드!$A$2:$B$494,2,0))</f>
        <v>COL0104732</v>
      </c>
    </row>
    <row r="18" spans="1:25" ht="30" customHeight="1">
      <c r="A18" s="794"/>
      <c r="B18" s="4">
        <v>14</v>
      </c>
      <c r="C18" s="4"/>
      <c r="D18" s="108" t="s">
        <v>21</v>
      </c>
      <c r="E18" s="41"/>
      <c r="F18" s="171" t="s">
        <v>453</v>
      </c>
      <c r="G18" s="181" t="s">
        <v>1890</v>
      </c>
      <c r="H18" s="93" t="str">
        <f t="shared" si="0"/>
        <v>바로가기</v>
      </c>
      <c r="I18" s="10">
        <v>3</v>
      </c>
      <c r="J18" s="11">
        <v>21</v>
      </c>
      <c r="K18" s="19">
        <v>960</v>
      </c>
      <c r="L18" s="19">
        <v>960</v>
      </c>
      <c r="M18" s="177"/>
      <c r="N18" s="20"/>
      <c r="O18" s="177" t="s">
        <v>495</v>
      </c>
      <c r="P18" s="20"/>
      <c r="Q18" s="177"/>
      <c r="R18" s="349"/>
      <c r="S18" s="177" t="s">
        <v>534</v>
      </c>
      <c r="T18" s="20"/>
      <c r="U18" s="177"/>
      <c r="V18" s="179" t="s">
        <v>616</v>
      </c>
      <c r="W18" s="177" t="s">
        <v>516</v>
      </c>
      <c r="X18" s="20"/>
      <c r="Y18" s="737" t="str">
        <f>IF(G18="","",VLOOKUP(G18,과정코드!$A$2:$B$494,2,0))</f>
        <v>COL0104733</v>
      </c>
    </row>
    <row r="19" spans="1:25" ht="30" customHeight="1">
      <c r="A19" s="794"/>
      <c r="B19" s="4">
        <v>15</v>
      </c>
      <c r="C19" s="4"/>
      <c r="D19" s="108" t="s">
        <v>21</v>
      </c>
      <c r="E19" s="41"/>
      <c r="F19" s="171" t="s">
        <v>453</v>
      </c>
      <c r="G19" s="181" t="s">
        <v>615</v>
      </c>
      <c r="H19" s="93" t="str">
        <f t="shared" si="0"/>
        <v>바로가기</v>
      </c>
      <c r="I19" s="10">
        <v>5</v>
      </c>
      <c r="J19" s="11">
        <v>35</v>
      </c>
      <c r="K19" s="19">
        <v>1300</v>
      </c>
      <c r="L19" s="19">
        <v>1300</v>
      </c>
      <c r="M19" s="177"/>
      <c r="N19" s="20" t="s">
        <v>614</v>
      </c>
      <c r="O19" s="177"/>
      <c r="P19" s="20" t="s">
        <v>612</v>
      </c>
      <c r="Q19" s="177" t="s">
        <v>613</v>
      </c>
      <c r="R19" s="349"/>
      <c r="S19" s="177" t="s">
        <v>612</v>
      </c>
      <c r="T19" s="20"/>
      <c r="U19" s="177" t="s">
        <v>611</v>
      </c>
      <c r="V19" s="20"/>
      <c r="W19" s="177" t="s">
        <v>610</v>
      </c>
      <c r="X19" s="20"/>
      <c r="Y19" s="737" t="str">
        <f>IF(G19="","",VLOOKUP(G19,과정코드!$A$2:$B$494,2,0))</f>
        <v>COL0104734</v>
      </c>
    </row>
    <row r="20" spans="1:25" ht="30" customHeight="1">
      <c r="A20" s="794"/>
      <c r="B20" s="4">
        <v>16</v>
      </c>
      <c r="C20" s="4"/>
      <c r="D20" s="41" t="s">
        <v>21</v>
      </c>
      <c r="E20" s="41"/>
      <c r="F20" s="171" t="s">
        <v>453</v>
      </c>
      <c r="G20" s="181" t="s">
        <v>609</v>
      </c>
      <c r="H20" s="93" t="str">
        <f t="shared" si="0"/>
        <v>바로가기</v>
      </c>
      <c r="I20" s="10">
        <v>3</v>
      </c>
      <c r="J20" s="11">
        <v>21</v>
      </c>
      <c r="K20" s="19">
        <v>960</v>
      </c>
      <c r="L20" s="19">
        <v>960</v>
      </c>
      <c r="M20" s="177"/>
      <c r="N20" s="20" t="s">
        <v>495</v>
      </c>
      <c r="O20" s="177"/>
      <c r="P20" s="20" t="s">
        <v>513</v>
      </c>
      <c r="Q20" s="177" t="s">
        <v>608</v>
      </c>
      <c r="R20" s="349"/>
      <c r="S20" s="177" t="s">
        <v>513</v>
      </c>
      <c r="T20" s="20"/>
      <c r="U20" s="177" t="s">
        <v>607</v>
      </c>
      <c r="V20" s="20"/>
      <c r="W20" s="177" t="s">
        <v>606</v>
      </c>
      <c r="X20" s="20"/>
      <c r="Y20" s="737" t="str">
        <f>IF(G20="","",VLOOKUP(G20,과정코드!$A$2:$B$494,2,0))</f>
        <v>COL0104735</v>
      </c>
    </row>
    <row r="21" spans="1:25" ht="30" customHeight="1">
      <c r="A21" s="794"/>
      <c r="B21" s="4">
        <v>17</v>
      </c>
      <c r="C21" s="4"/>
      <c r="D21" s="108" t="s">
        <v>21</v>
      </c>
      <c r="E21" s="41"/>
      <c r="F21" s="41"/>
      <c r="G21" s="181" t="s">
        <v>1891</v>
      </c>
      <c r="H21" s="93" t="str">
        <f t="shared" si="0"/>
        <v>바로가기</v>
      </c>
      <c r="I21" s="10">
        <v>2</v>
      </c>
      <c r="J21" s="11">
        <v>14</v>
      </c>
      <c r="K21" s="19">
        <v>1600</v>
      </c>
      <c r="L21" s="19">
        <v>1600</v>
      </c>
      <c r="M21" s="177"/>
      <c r="N21" s="20"/>
      <c r="O21" s="177"/>
      <c r="P21" s="179" t="s">
        <v>480</v>
      </c>
      <c r="Q21" s="177"/>
      <c r="R21" s="349"/>
      <c r="S21" s="177" t="s">
        <v>454</v>
      </c>
      <c r="T21" s="20"/>
      <c r="U21" s="177"/>
      <c r="V21" s="20" t="s">
        <v>461</v>
      </c>
      <c r="W21" s="177"/>
      <c r="X21" s="20"/>
      <c r="Y21" s="737" t="str">
        <f>IF(G21="","",VLOOKUP(G21,과정코드!$A$2:$B$494,2,0))</f>
        <v>COL0104736</v>
      </c>
    </row>
    <row r="22" spans="1:25" ht="30" customHeight="1">
      <c r="A22" s="794"/>
      <c r="B22" s="4">
        <v>18</v>
      </c>
      <c r="C22" s="4"/>
      <c r="D22" s="108" t="s">
        <v>21</v>
      </c>
      <c r="E22" s="108"/>
      <c r="F22" s="108"/>
      <c r="G22" s="181" t="s">
        <v>1892</v>
      </c>
      <c r="H22" s="93" t="str">
        <f t="shared" si="0"/>
        <v>바로가기</v>
      </c>
      <c r="I22" s="10">
        <v>2</v>
      </c>
      <c r="J22" s="11">
        <v>14</v>
      </c>
      <c r="K22" s="19">
        <v>1600</v>
      </c>
      <c r="L22" s="19">
        <v>1600</v>
      </c>
      <c r="M22" s="177"/>
      <c r="N22" s="20"/>
      <c r="O22" s="177"/>
      <c r="P22" s="20"/>
      <c r="Q22" s="177" t="s">
        <v>477</v>
      </c>
      <c r="R22" s="349"/>
      <c r="S22" s="177"/>
      <c r="T22" s="20"/>
      <c r="U22" s="177"/>
      <c r="V22" s="179" t="s">
        <v>478</v>
      </c>
      <c r="W22" s="177"/>
      <c r="X22" s="20"/>
      <c r="Y22" s="737" t="str">
        <f>IF(G22="","",VLOOKUP(G22,과정코드!$A$2:$B$494,2,0))</f>
        <v>COL0104737</v>
      </c>
    </row>
    <row r="23" spans="1:25" ht="30" customHeight="1">
      <c r="A23" s="795"/>
      <c r="B23" s="4">
        <v>19</v>
      </c>
      <c r="C23" s="4"/>
      <c r="D23" s="108" t="s">
        <v>21</v>
      </c>
      <c r="E23" s="108"/>
      <c r="F23" s="108"/>
      <c r="G23" s="181" t="s">
        <v>1893</v>
      </c>
      <c r="H23" s="93" t="str">
        <f t="shared" si="0"/>
        <v>바로가기</v>
      </c>
      <c r="I23" s="10">
        <v>2</v>
      </c>
      <c r="J23" s="12">
        <v>14</v>
      </c>
      <c r="K23" s="19">
        <v>1600</v>
      </c>
      <c r="L23" s="19">
        <v>1600</v>
      </c>
      <c r="M23" s="177"/>
      <c r="N23" s="20" t="s">
        <v>491</v>
      </c>
      <c r="O23" s="177"/>
      <c r="P23" s="20"/>
      <c r="Q23" s="177" t="s">
        <v>479</v>
      </c>
      <c r="R23" s="349"/>
      <c r="S23" s="177"/>
      <c r="T23" s="20" t="s">
        <v>465</v>
      </c>
      <c r="U23" s="177"/>
      <c r="V23" s="364"/>
      <c r="W23" s="182" t="s">
        <v>679</v>
      </c>
      <c r="X23" s="20"/>
      <c r="Y23" s="737" t="str">
        <f>IF(G23="","",VLOOKUP(G23,과정코드!$A$2:$B$494,2,0))</f>
        <v>COL0104738</v>
      </c>
    </row>
    <row r="24" spans="1:25" ht="40.5">
      <c r="A24" s="796" t="s">
        <v>605</v>
      </c>
      <c r="B24" s="4">
        <v>20</v>
      </c>
      <c r="C24" s="76" t="s">
        <v>20</v>
      </c>
      <c r="D24" s="108" t="s">
        <v>21</v>
      </c>
      <c r="E24" s="41" t="s">
        <v>21</v>
      </c>
      <c r="F24" s="41"/>
      <c r="G24" s="178" t="s">
        <v>1894</v>
      </c>
      <c r="H24" s="93" t="str">
        <f t="shared" si="0"/>
        <v>바로가기</v>
      </c>
      <c r="I24" s="10">
        <v>2</v>
      </c>
      <c r="J24" s="11">
        <v>14</v>
      </c>
      <c r="K24" s="30">
        <v>540</v>
      </c>
      <c r="L24" s="30">
        <v>600</v>
      </c>
      <c r="M24" s="177" t="s">
        <v>468</v>
      </c>
      <c r="N24" s="20" t="s">
        <v>604</v>
      </c>
      <c r="O24" s="177" t="s">
        <v>603</v>
      </c>
      <c r="P24" s="20" t="s">
        <v>602</v>
      </c>
      <c r="Q24" s="177" t="s">
        <v>601</v>
      </c>
      <c r="R24" s="349" t="s">
        <v>600</v>
      </c>
      <c r="S24" s="177" t="s">
        <v>599</v>
      </c>
      <c r="T24" s="20" t="s">
        <v>506</v>
      </c>
      <c r="U24" s="177" t="s">
        <v>598</v>
      </c>
      <c r="V24" s="20" t="s">
        <v>597</v>
      </c>
      <c r="W24" s="177" t="s">
        <v>1365</v>
      </c>
      <c r="X24" s="20" t="s">
        <v>490</v>
      </c>
      <c r="Y24" s="737" t="str">
        <f>IF(G24="","",VLOOKUP(G24,과정코드!$A$2:$B$494,2,0))</f>
        <v>COL0104739</v>
      </c>
    </row>
    <row r="25" spans="1:25" ht="30" customHeight="1">
      <c r="A25" s="797"/>
      <c r="B25" s="4">
        <v>21</v>
      </c>
      <c r="C25" s="76" t="s">
        <v>20</v>
      </c>
      <c r="D25" s="41" t="s">
        <v>21</v>
      </c>
      <c r="E25" s="41" t="s">
        <v>21</v>
      </c>
      <c r="F25" s="41"/>
      <c r="G25" s="178" t="s">
        <v>1895</v>
      </c>
      <c r="H25" s="93" t="str">
        <f t="shared" si="0"/>
        <v>바로가기</v>
      </c>
      <c r="I25" s="107">
        <v>2</v>
      </c>
      <c r="J25" s="11">
        <v>14</v>
      </c>
      <c r="K25" s="30">
        <v>540</v>
      </c>
      <c r="L25" s="30">
        <v>600</v>
      </c>
      <c r="M25" s="177"/>
      <c r="N25" s="20" t="s">
        <v>497</v>
      </c>
      <c r="O25" s="177" t="s">
        <v>497</v>
      </c>
      <c r="P25" s="20" t="s">
        <v>496</v>
      </c>
      <c r="Q25" s="177" t="s">
        <v>596</v>
      </c>
      <c r="R25" s="349" t="s">
        <v>507</v>
      </c>
      <c r="S25" s="177" t="s">
        <v>479</v>
      </c>
      <c r="T25" s="20" t="s">
        <v>506</v>
      </c>
      <c r="U25" s="177" t="s">
        <v>506</v>
      </c>
      <c r="V25" s="20" t="s">
        <v>595</v>
      </c>
      <c r="W25" s="177" t="s">
        <v>497</v>
      </c>
      <c r="X25" s="20"/>
      <c r="Y25" s="737" t="str">
        <f>IF(G25="","",VLOOKUP(G25,과정코드!$A$2:$B$494,2,0))</f>
        <v>COL0104740</v>
      </c>
    </row>
    <row r="26" spans="1:25" ht="27">
      <c r="A26" s="797"/>
      <c r="B26" s="4">
        <v>22</v>
      </c>
      <c r="C26" s="76" t="s">
        <v>20</v>
      </c>
      <c r="D26" s="108" t="s">
        <v>21</v>
      </c>
      <c r="E26" s="108" t="s">
        <v>21</v>
      </c>
      <c r="F26" s="108"/>
      <c r="G26" s="178" t="s">
        <v>1896</v>
      </c>
      <c r="H26" s="93" t="str">
        <f t="shared" si="0"/>
        <v>바로가기</v>
      </c>
      <c r="I26" s="10">
        <v>2</v>
      </c>
      <c r="J26" s="12">
        <v>14</v>
      </c>
      <c r="K26" s="30">
        <v>540</v>
      </c>
      <c r="L26" s="30">
        <v>600</v>
      </c>
      <c r="M26" s="177" t="s">
        <v>454</v>
      </c>
      <c r="N26" s="20" t="s">
        <v>594</v>
      </c>
      <c r="O26" s="177" t="s">
        <v>497</v>
      </c>
      <c r="P26" s="20" t="s">
        <v>1366</v>
      </c>
      <c r="Q26" s="177" t="s">
        <v>501</v>
      </c>
      <c r="R26" s="349" t="s">
        <v>1367</v>
      </c>
      <c r="S26" s="177" t="s">
        <v>680</v>
      </c>
      <c r="T26" s="20" t="s">
        <v>593</v>
      </c>
      <c r="U26" s="177" t="s">
        <v>592</v>
      </c>
      <c r="V26" s="20" t="s">
        <v>580</v>
      </c>
      <c r="W26" s="177" t="s">
        <v>591</v>
      </c>
      <c r="X26" s="20" t="s">
        <v>590</v>
      </c>
      <c r="Y26" s="737" t="str">
        <f>IF(G26="","",VLOOKUP(G26,과정코드!$A$2:$B$494,2,0))</f>
        <v>COL0104741</v>
      </c>
    </row>
    <row r="27" spans="1:25" ht="30" customHeight="1">
      <c r="A27" s="797"/>
      <c r="B27" s="4">
        <v>23</v>
      </c>
      <c r="C27" s="76" t="s">
        <v>20</v>
      </c>
      <c r="D27" s="108" t="s">
        <v>21</v>
      </c>
      <c r="E27" s="108" t="s">
        <v>21</v>
      </c>
      <c r="F27" s="108"/>
      <c r="G27" s="178" t="s">
        <v>1897</v>
      </c>
      <c r="H27" s="93" t="str">
        <f t="shared" si="0"/>
        <v>바로가기</v>
      </c>
      <c r="I27" s="24">
        <v>3</v>
      </c>
      <c r="J27" s="25">
        <v>21</v>
      </c>
      <c r="K27" s="30">
        <v>640</v>
      </c>
      <c r="L27" s="30">
        <v>700</v>
      </c>
      <c r="M27" s="177" t="s">
        <v>589</v>
      </c>
      <c r="N27" s="20" t="s">
        <v>588</v>
      </c>
      <c r="O27" s="177" t="s">
        <v>587</v>
      </c>
      <c r="P27" s="20" t="s">
        <v>586</v>
      </c>
      <c r="Q27" s="177" t="s">
        <v>585</v>
      </c>
      <c r="R27" s="349" t="s">
        <v>774</v>
      </c>
      <c r="S27" s="177" t="s">
        <v>584</v>
      </c>
      <c r="T27" s="20" t="s">
        <v>510</v>
      </c>
      <c r="U27" s="177" t="s">
        <v>583</v>
      </c>
      <c r="V27" s="20" t="s">
        <v>531</v>
      </c>
      <c r="W27" s="177" t="s">
        <v>582</v>
      </c>
      <c r="X27" s="20" t="s">
        <v>581</v>
      </c>
      <c r="Y27" s="737" t="str">
        <f>IF(G27="","",VLOOKUP(G27,과정코드!$A$2:$B$494,2,0))</f>
        <v>COL0104742</v>
      </c>
    </row>
    <row r="28" spans="1:25" ht="30" customHeight="1">
      <c r="A28" s="797"/>
      <c r="B28" s="4">
        <v>24</v>
      </c>
      <c r="C28" s="76" t="s">
        <v>20</v>
      </c>
      <c r="D28" s="108" t="s">
        <v>21</v>
      </c>
      <c r="E28" s="108" t="s">
        <v>21</v>
      </c>
      <c r="F28" s="108"/>
      <c r="G28" s="178" t="s">
        <v>1898</v>
      </c>
      <c r="H28" s="93" t="str">
        <f t="shared" si="0"/>
        <v>바로가기</v>
      </c>
      <c r="I28" s="107">
        <v>2</v>
      </c>
      <c r="J28" s="12">
        <v>14</v>
      </c>
      <c r="K28" s="30">
        <v>540</v>
      </c>
      <c r="L28" s="30">
        <v>600</v>
      </c>
      <c r="M28" s="177"/>
      <c r="N28" s="20"/>
      <c r="O28" s="177" t="s">
        <v>466</v>
      </c>
      <c r="P28" s="20"/>
      <c r="Q28" s="177"/>
      <c r="R28" s="349" t="s">
        <v>1776</v>
      </c>
      <c r="S28" s="177"/>
      <c r="T28" s="20"/>
      <c r="U28" s="177"/>
      <c r="V28" s="20" t="s">
        <v>502</v>
      </c>
      <c r="W28" s="177"/>
      <c r="X28" s="20"/>
      <c r="Y28" s="737" t="str">
        <f>IF(G28="","",VLOOKUP(G28,과정코드!$A$2:$B$494,2,0))</f>
        <v>COL0104743</v>
      </c>
    </row>
    <row r="29" spans="1:25" ht="30" customHeight="1">
      <c r="A29" s="797"/>
      <c r="B29" s="4">
        <v>25</v>
      </c>
      <c r="C29" s="76" t="s">
        <v>20</v>
      </c>
      <c r="D29" s="108" t="s">
        <v>21</v>
      </c>
      <c r="E29" s="108" t="s">
        <v>21</v>
      </c>
      <c r="F29" s="108"/>
      <c r="G29" s="178" t="s">
        <v>1899</v>
      </c>
      <c r="H29" s="93" t="str">
        <f t="shared" si="0"/>
        <v>바로가기</v>
      </c>
      <c r="I29" s="107">
        <v>2</v>
      </c>
      <c r="J29" s="12">
        <v>14</v>
      </c>
      <c r="K29" s="30">
        <v>540</v>
      </c>
      <c r="L29" s="30">
        <v>600</v>
      </c>
      <c r="M29" s="177"/>
      <c r="N29" s="20"/>
      <c r="O29" s="177"/>
      <c r="P29" s="349"/>
      <c r="Q29" s="177"/>
      <c r="R29" s="349" t="s">
        <v>454</v>
      </c>
      <c r="S29" s="177"/>
      <c r="T29" s="20"/>
      <c r="U29" s="177"/>
      <c r="V29" s="20"/>
      <c r="W29" s="177" t="s">
        <v>466</v>
      </c>
      <c r="X29" s="20"/>
      <c r="Y29" s="737" t="str">
        <f>IF(G29="","",VLOOKUP(G29,과정코드!$A$2:$B$494,2,0))</f>
        <v>COL0104744</v>
      </c>
    </row>
    <row r="30" spans="1:25" ht="30" customHeight="1">
      <c r="A30" s="797"/>
      <c r="B30" s="4">
        <v>26</v>
      </c>
      <c r="C30" s="76" t="s">
        <v>20</v>
      </c>
      <c r="D30" s="41" t="s">
        <v>21</v>
      </c>
      <c r="E30" s="108" t="s">
        <v>21</v>
      </c>
      <c r="F30" s="108"/>
      <c r="G30" s="178" t="s">
        <v>1900</v>
      </c>
      <c r="H30" s="93" t="str">
        <f t="shared" si="0"/>
        <v>바로가기</v>
      </c>
      <c r="I30" s="107">
        <v>2</v>
      </c>
      <c r="J30" s="12">
        <v>14</v>
      </c>
      <c r="K30" s="30">
        <v>540</v>
      </c>
      <c r="L30" s="30">
        <v>600</v>
      </c>
      <c r="M30" s="177"/>
      <c r="N30" s="20"/>
      <c r="O30" s="177"/>
      <c r="P30" s="349" t="s">
        <v>528</v>
      </c>
      <c r="Q30" s="177"/>
      <c r="R30" s="349"/>
      <c r="S30" s="177"/>
      <c r="T30" s="20"/>
      <c r="U30" s="177" t="s">
        <v>769</v>
      </c>
      <c r="V30" s="20"/>
      <c r="W30" s="177"/>
      <c r="X30" s="20"/>
      <c r="Y30" s="737" t="str">
        <f>IF(G30="","",VLOOKUP(G30,과정코드!$A$2:$B$494,2,0))</f>
        <v>COL0104745</v>
      </c>
    </row>
    <row r="31" spans="1:25" ht="30" customHeight="1">
      <c r="A31" s="797"/>
      <c r="B31" s="4">
        <v>27</v>
      </c>
      <c r="C31" s="76" t="s">
        <v>20</v>
      </c>
      <c r="D31" s="108" t="s">
        <v>21</v>
      </c>
      <c r="E31" s="108" t="s">
        <v>21</v>
      </c>
      <c r="F31" s="108"/>
      <c r="G31" s="178" t="s">
        <v>1901</v>
      </c>
      <c r="H31" s="93" t="str">
        <f t="shared" si="0"/>
        <v>바로가기</v>
      </c>
      <c r="I31" s="107">
        <v>3</v>
      </c>
      <c r="J31" s="12">
        <v>21</v>
      </c>
      <c r="K31" s="30">
        <v>640</v>
      </c>
      <c r="L31" s="30">
        <v>700</v>
      </c>
      <c r="M31" s="177"/>
      <c r="N31" s="20"/>
      <c r="O31" s="177" t="s">
        <v>514</v>
      </c>
      <c r="P31" s="349"/>
      <c r="Q31" s="177"/>
      <c r="R31" s="349"/>
      <c r="S31" s="177"/>
      <c r="T31" s="20"/>
      <c r="U31" s="177" t="s">
        <v>874</v>
      </c>
      <c r="V31" s="20"/>
      <c r="W31" s="177"/>
      <c r="X31" s="20"/>
      <c r="Y31" s="737" t="str">
        <f>IF(G31="","",VLOOKUP(G31,과정코드!$A$2:$B$494,2,0))</f>
        <v>COL0104746</v>
      </c>
    </row>
    <row r="32" spans="1:25" ht="30" customHeight="1">
      <c r="A32" s="797"/>
      <c r="B32" s="4">
        <v>28</v>
      </c>
      <c r="C32" s="76" t="s">
        <v>20</v>
      </c>
      <c r="D32" s="108" t="s">
        <v>21</v>
      </c>
      <c r="E32" s="108" t="s">
        <v>21</v>
      </c>
      <c r="F32" s="108"/>
      <c r="G32" s="178" t="s">
        <v>1902</v>
      </c>
      <c r="H32" s="93" t="str">
        <f t="shared" si="0"/>
        <v>바로가기</v>
      </c>
      <c r="I32" s="107">
        <v>3</v>
      </c>
      <c r="J32" s="12">
        <v>21</v>
      </c>
      <c r="K32" s="30">
        <v>640</v>
      </c>
      <c r="L32" s="30">
        <v>700</v>
      </c>
      <c r="M32" s="177"/>
      <c r="N32" s="349"/>
      <c r="O32" s="177" t="s">
        <v>1368</v>
      </c>
      <c r="P32" s="349"/>
      <c r="Q32" s="177"/>
      <c r="R32" s="349"/>
      <c r="S32" s="177"/>
      <c r="T32" s="20"/>
      <c r="U32" s="177" t="s">
        <v>589</v>
      </c>
      <c r="V32" s="20"/>
      <c r="W32" s="177"/>
      <c r="X32" s="20"/>
      <c r="Y32" s="737" t="str">
        <f>IF(G32="","",VLOOKUP(G32,과정코드!$A$2:$B$494,2,0))</f>
        <v>COL0104747</v>
      </c>
    </row>
    <row r="33" spans="1:25" ht="30" customHeight="1">
      <c r="A33" s="797"/>
      <c r="B33" s="4">
        <v>29</v>
      </c>
      <c r="C33" s="76" t="s">
        <v>20</v>
      </c>
      <c r="D33" s="108" t="s">
        <v>21</v>
      </c>
      <c r="E33" s="108" t="s">
        <v>21</v>
      </c>
      <c r="F33" s="171" t="s">
        <v>453</v>
      </c>
      <c r="G33" s="178" t="s">
        <v>1903</v>
      </c>
      <c r="H33" s="93" t="str">
        <f t="shared" si="0"/>
        <v>바로가기</v>
      </c>
      <c r="I33" s="107">
        <v>2</v>
      </c>
      <c r="J33" s="36">
        <v>14</v>
      </c>
      <c r="K33" s="30">
        <v>540</v>
      </c>
      <c r="L33" s="30">
        <v>600</v>
      </c>
      <c r="M33" s="177"/>
      <c r="N33" s="349" t="s">
        <v>898</v>
      </c>
      <c r="O33" s="177"/>
      <c r="P33" s="349"/>
      <c r="Q33" s="177"/>
      <c r="R33" s="349"/>
      <c r="S33" s="177"/>
      <c r="T33" s="20"/>
      <c r="U33" s="177" t="s">
        <v>529</v>
      </c>
      <c r="V33" s="20"/>
      <c r="W33" s="177"/>
      <c r="X33" s="20"/>
      <c r="Y33" s="737" t="str">
        <f>IF(G33="","",VLOOKUP(G33,과정코드!$A$2:$B$494,2,0))</f>
        <v>COL0104748</v>
      </c>
    </row>
    <row r="34" spans="1:25" ht="30" customHeight="1">
      <c r="A34" s="797"/>
      <c r="B34" s="4">
        <v>30</v>
      </c>
      <c r="C34" s="76" t="s">
        <v>20</v>
      </c>
      <c r="D34" s="108" t="s">
        <v>21</v>
      </c>
      <c r="E34" s="108" t="s">
        <v>21</v>
      </c>
      <c r="F34" s="108"/>
      <c r="G34" s="178" t="s">
        <v>1904</v>
      </c>
      <c r="H34" s="93" t="str">
        <f t="shared" si="0"/>
        <v>바로가기</v>
      </c>
      <c r="I34" s="16">
        <v>2</v>
      </c>
      <c r="J34" s="22">
        <v>14</v>
      </c>
      <c r="K34" s="30">
        <v>540</v>
      </c>
      <c r="L34" s="30">
        <v>600</v>
      </c>
      <c r="M34" s="177"/>
      <c r="N34" s="349" t="s">
        <v>201</v>
      </c>
      <c r="O34" s="177" t="s">
        <v>1369</v>
      </c>
      <c r="P34" s="349"/>
      <c r="Q34" s="177"/>
      <c r="R34" s="349"/>
      <c r="S34" s="177"/>
      <c r="T34" s="20"/>
      <c r="U34" s="177"/>
      <c r="V34" s="20"/>
      <c r="W34" s="177" t="s">
        <v>66</v>
      </c>
      <c r="X34" s="20"/>
      <c r="Y34" s="737" t="str">
        <f>IF(G34="","",VLOOKUP(G34,과정코드!$A$2:$B$494,2,0))</f>
        <v>COL0104749</v>
      </c>
    </row>
    <row r="35" spans="1:25" ht="40.5">
      <c r="A35" s="797"/>
      <c r="B35" s="4">
        <v>31</v>
      </c>
      <c r="C35" s="76" t="s">
        <v>20</v>
      </c>
      <c r="D35" s="41" t="s">
        <v>21</v>
      </c>
      <c r="E35" s="108" t="s">
        <v>21</v>
      </c>
      <c r="F35" s="108"/>
      <c r="G35" s="178" t="s">
        <v>1905</v>
      </c>
      <c r="H35" s="93" t="str">
        <f t="shared" si="0"/>
        <v>바로가기</v>
      </c>
      <c r="I35" s="24">
        <v>3</v>
      </c>
      <c r="J35" s="25">
        <v>21</v>
      </c>
      <c r="K35" s="30">
        <v>640</v>
      </c>
      <c r="L35" s="30">
        <v>700</v>
      </c>
      <c r="M35" s="177"/>
      <c r="N35" s="349" t="s">
        <v>579</v>
      </c>
      <c r="O35" s="177"/>
      <c r="P35" s="20" t="s">
        <v>578</v>
      </c>
      <c r="Q35" s="177" t="s">
        <v>566</v>
      </c>
      <c r="R35" s="349" t="s">
        <v>1370</v>
      </c>
      <c r="S35" s="177"/>
      <c r="T35" s="20" t="s">
        <v>577</v>
      </c>
      <c r="U35" s="177" t="s">
        <v>576</v>
      </c>
      <c r="V35" s="20" t="s">
        <v>575</v>
      </c>
      <c r="W35" s="177" t="s">
        <v>1371</v>
      </c>
      <c r="X35" s="20"/>
      <c r="Y35" s="737" t="str">
        <f>IF(G35="","",VLOOKUP(G35,과정코드!$A$2:$B$494,2,0))</f>
        <v>COL0104750</v>
      </c>
    </row>
    <row r="36" spans="1:25" ht="40.5">
      <c r="A36" s="797"/>
      <c r="B36" s="4">
        <v>32</v>
      </c>
      <c r="C36" s="76" t="s">
        <v>20</v>
      </c>
      <c r="D36" s="108" t="s">
        <v>21</v>
      </c>
      <c r="E36" s="108" t="s">
        <v>21</v>
      </c>
      <c r="F36" s="108"/>
      <c r="G36" s="178" t="s">
        <v>1906</v>
      </c>
      <c r="H36" s="93" t="str">
        <f t="shared" si="0"/>
        <v>바로가기</v>
      </c>
      <c r="I36" s="24">
        <v>3</v>
      </c>
      <c r="J36" s="25">
        <v>21</v>
      </c>
      <c r="K36" s="30">
        <v>640</v>
      </c>
      <c r="L36" s="30">
        <v>700</v>
      </c>
      <c r="M36" s="177" t="s">
        <v>510</v>
      </c>
      <c r="N36" s="20" t="s">
        <v>574</v>
      </c>
      <c r="O36" s="177" t="s">
        <v>1372</v>
      </c>
      <c r="P36" s="20" t="s">
        <v>573</v>
      </c>
      <c r="Q36" s="177" t="s">
        <v>572</v>
      </c>
      <c r="R36" s="349" t="s">
        <v>571</v>
      </c>
      <c r="S36" s="177" t="s">
        <v>570</v>
      </c>
      <c r="T36" s="20" t="s">
        <v>1373</v>
      </c>
      <c r="U36" s="177" t="s">
        <v>569</v>
      </c>
      <c r="V36" s="20" t="s">
        <v>510</v>
      </c>
      <c r="W36" s="177" t="s">
        <v>568</v>
      </c>
      <c r="X36" s="20" t="s">
        <v>509</v>
      </c>
      <c r="Y36" s="737" t="str">
        <f>IF(G36="","",VLOOKUP(G36,과정코드!$A$2:$B$494,2,0))</f>
        <v>COL0104751</v>
      </c>
    </row>
    <row r="37" spans="1:25" ht="33" customHeight="1">
      <c r="A37" s="797"/>
      <c r="B37" s="4">
        <v>33</v>
      </c>
      <c r="C37" s="76" t="s">
        <v>20</v>
      </c>
      <c r="D37" s="108" t="s">
        <v>21</v>
      </c>
      <c r="E37" s="108" t="s">
        <v>21</v>
      </c>
      <c r="F37" s="108"/>
      <c r="G37" s="178" t="s">
        <v>1907</v>
      </c>
      <c r="H37" s="93" t="str">
        <f t="shared" si="0"/>
        <v>바로가기</v>
      </c>
      <c r="I37" s="24">
        <v>3</v>
      </c>
      <c r="J37" s="25">
        <v>21</v>
      </c>
      <c r="K37" s="30">
        <v>640</v>
      </c>
      <c r="L37" s="30">
        <v>700</v>
      </c>
      <c r="M37" s="177"/>
      <c r="N37" s="20"/>
      <c r="O37" s="177" t="s">
        <v>530</v>
      </c>
      <c r="P37" s="20" t="s">
        <v>567</v>
      </c>
      <c r="Q37" s="177"/>
      <c r="R37" s="349" t="s">
        <v>710</v>
      </c>
      <c r="S37" s="177" t="s">
        <v>566</v>
      </c>
      <c r="T37" s="20" t="s">
        <v>512</v>
      </c>
      <c r="U37" s="177"/>
      <c r="V37" s="20" t="s">
        <v>565</v>
      </c>
      <c r="W37" s="177" t="s">
        <v>564</v>
      </c>
      <c r="X37" s="20"/>
      <c r="Y37" s="737" t="str">
        <f>IF(G37="","",VLOOKUP(G37,과정코드!$A$2:$B$494,2,0))</f>
        <v>COL0104752</v>
      </c>
    </row>
    <row r="38" spans="1:25" ht="30" customHeight="1">
      <c r="A38" s="798"/>
      <c r="B38" s="4">
        <v>34</v>
      </c>
      <c r="C38" s="76" t="s">
        <v>20</v>
      </c>
      <c r="D38" s="108" t="s">
        <v>21</v>
      </c>
      <c r="E38" s="108" t="s">
        <v>21</v>
      </c>
      <c r="F38" s="108"/>
      <c r="G38" s="178" t="s">
        <v>1908</v>
      </c>
      <c r="H38" s="93" t="str">
        <f t="shared" si="0"/>
        <v>바로가기</v>
      </c>
      <c r="I38" s="24">
        <v>3</v>
      </c>
      <c r="J38" s="25">
        <v>21</v>
      </c>
      <c r="K38" s="30">
        <v>640</v>
      </c>
      <c r="L38" s="30">
        <v>700</v>
      </c>
      <c r="M38" s="177"/>
      <c r="N38" s="20"/>
      <c r="O38" s="177"/>
      <c r="P38" s="20"/>
      <c r="Q38" s="177"/>
      <c r="R38" s="349" t="s">
        <v>536</v>
      </c>
      <c r="S38" s="177"/>
      <c r="T38" s="20"/>
      <c r="U38" s="177"/>
      <c r="V38" s="20"/>
      <c r="W38" s="177" t="s">
        <v>538</v>
      </c>
      <c r="X38" s="20"/>
      <c r="Y38" s="737" t="str">
        <f>IF(G38="","",VLOOKUP(G38,과정코드!$A$2:$B$494,2,0))</f>
        <v>COL0104753</v>
      </c>
    </row>
    <row r="39" spans="1:25" ht="30" customHeight="1">
      <c r="A39" s="796" t="s">
        <v>563</v>
      </c>
      <c r="B39" s="4">
        <v>35</v>
      </c>
      <c r="C39" s="76" t="s">
        <v>20</v>
      </c>
      <c r="D39" s="108" t="s">
        <v>21</v>
      </c>
      <c r="E39" s="108" t="s">
        <v>21</v>
      </c>
      <c r="F39" s="462" t="s">
        <v>453</v>
      </c>
      <c r="G39" s="178" t="s">
        <v>1909</v>
      </c>
      <c r="H39" s="93" t="str">
        <f t="shared" si="0"/>
        <v>바로가기</v>
      </c>
      <c r="I39" s="24">
        <v>1</v>
      </c>
      <c r="J39" s="25">
        <v>7</v>
      </c>
      <c r="K39" s="30">
        <v>270</v>
      </c>
      <c r="L39" s="30">
        <v>300</v>
      </c>
      <c r="M39" s="177"/>
      <c r="N39" s="20"/>
      <c r="O39" s="177" t="s">
        <v>470</v>
      </c>
      <c r="P39" s="20" t="s">
        <v>482</v>
      </c>
      <c r="Q39" s="177"/>
      <c r="R39" s="349"/>
      <c r="S39" s="177" t="s">
        <v>557</v>
      </c>
      <c r="T39" s="20"/>
      <c r="U39" s="177" t="s">
        <v>562</v>
      </c>
      <c r="V39" s="20" t="s">
        <v>561</v>
      </c>
      <c r="W39" s="177"/>
      <c r="X39" s="20"/>
      <c r="Y39" s="737" t="str">
        <f>IF(G39="","",VLOOKUP(G39,과정코드!$A$2:$B$494,2,0))</f>
        <v>COL0104754</v>
      </c>
    </row>
    <row r="40" spans="1:25" ht="30" customHeight="1">
      <c r="A40" s="797"/>
      <c r="B40" s="4">
        <v>36</v>
      </c>
      <c r="C40" s="76" t="s">
        <v>20</v>
      </c>
      <c r="D40" s="41" t="s">
        <v>21</v>
      </c>
      <c r="E40" s="108" t="s">
        <v>21</v>
      </c>
      <c r="F40" s="462" t="s">
        <v>453</v>
      </c>
      <c r="G40" s="178" t="s">
        <v>1910</v>
      </c>
      <c r="H40" s="93" t="str">
        <f t="shared" si="0"/>
        <v>바로가기</v>
      </c>
      <c r="I40" s="24">
        <v>1</v>
      </c>
      <c r="J40" s="25">
        <v>7</v>
      </c>
      <c r="K40" s="30">
        <v>270</v>
      </c>
      <c r="L40" s="30">
        <v>300</v>
      </c>
      <c r="M40" s="177"/>
      <c r="N40" s="20" t="s">
        <v>485</v>
      </c>
      <c r="O40" s="177"/>
      <c r="P40" s="20" t="s">
        <v>557</v>
      </c>
      <c r="Q40" s="177"/>
      <c r="R40" s="349"/>
      <c r="S40" s="177" t="s">
        <v>481</v>
      </c>
      <c r="T40" s="20"/>
      <c r="U40" s="177" t="s">
        <v>560</v>
      </c>
      <c r="V40" s="20"/>
      <c r="W40" s="177" t="s">
        <v>717</v>
      </c>
      <c r="X40" s="20"/>
      <c r="Y40" s="737" t="str">
        <f>IF(G40="","",VLOOKUP(G40,과정코드!$A$2:$B$494,2,0))</f>
        <v>COL0104755</v>
      </c>
    </row>
    <row r="41" spans="1:25" ht="30" customHeight="1">
      <c r="A41" s="798"/>
      <c r="B41" s="4">
        <v>37</v>
      </c>
      <c r="C41" s="76" t="s">
        <v>20</v>
      </c>
      <c r="D41" s="108" t="s">
        <v>21</v>
      </c>
      <c r="E41" s="108" t="s">
        <v>21</v>
      </c>
      <c r="F41" s="462" t="s">
        <v>453</v>
      </c>
      <c r="G41" s="178" t="s">
        <v>559</v>
      </c>
      <c r="H41" s="93" t="str">
        <f t="shared" si="0"/>
        <v>바로가기</v>
      </c>
      <c r="I41" s="24">
        <v>1</v>
      </c>
      <c r="J41" s="25">
        <v>7</v>
      </c>
      <c r="K41" s="30">
        <v>270</v>
      </c>
      <c r="L41" s="30">
        <v>300</v>
      </c>
      <c r="M41" s="177"/>
      <c r="N41" s="20" t="s">
        <v>558</v>
      </c>
      <c r="O41" s="177"/>
      <c r="P41" s="173" t="s">
        <v>557</v>
      </c>
      <c r="Q41" s="177"/>
      <c r="R41" s="461"/>
      <c r="S41" s="177" t="s">
        <v>556</v>
      </c>
      <c r="T41" s="173"/>
      <c r="U41" s="177" t="s">
        <v>473</v>
      </c>
      <c r="V41" s="173"/>
      <c r="W41" s="177"/>
      <c r="X41" s="20" t="s">
        <v>473</v>
      </c>
      <c r="Y41" s="737" t="str">
        <f>IF(G41="","",VLOOKUP(G41,과정코드!$A$2:$B$494,2,0))</f>
        <v>COL0104756</v>
      </c>
    </row>
    <row r="42" spans="1:25" ht="30" customHeight="1">
      <c r="A42" s="799" t="s">
        <v>555</v>
      </c>
      <c r="B42" s="4">
        <v>38</v>
      </c>
      <c r="C42" s="76" t="s">
        <v>20</v>
      </c>
      <c r="D42" s="108" t="s">
        <v>21</v>
      </c>
      <c r="E42" s="108" t="s">
        <v>21</v>
      </c>
      <c r="F42" s="338"/>
      <c r="G42" s="178" t="s">
        <v>1911</v>
      </c>
      <c r="H42" s="93" t="str">
        <f t="shared" si="0"/>
        <v>바로가기</v>
      </c>
      <c r="I42" s="31">
        <v>2</v>
      </c>
      <c r="J42" s="25">
        <v>14</v>
      </c>
      <c r="K42" s="30">
        <v>510</v>
      </c>
      <c r="L42" s="30">
        <v>560</v>
      </c>
      <c r="M42" s="177" t="s">
        <v>554</v>
      </c>
      <c r="N42" s="20" t="s">
        <v>468</v>
      </c>
      <c r="O42" s="177" t="s">
        <v>553</v>
      </c>
      <c r="P42" s="20" t="s">
        <v>552</v>
      </c>
      <c r="Q42" s="180" t="s">
        <v>551</v>
      </c>
      <c r="R42" s="349" t="s">
        <v>550</v>
      </c>
      <c r="S42" s="180" t="s">
        <v>549</v>
      </c>
      <c r="T42" s="349" t="s">
        <v>548</v>
      </c>
      <c r="U42" s="180" t="s">
        <v>547</v>
      </c>
      <c r="V42" s="20" t="s">
        <v>546</v>
      </c>
      <c r="W42" s="180" t="s">
        <v>545</v>
      </c>
      <c r="X42" s="20" t="s">
        <v>460</v>
      </c>
      <c r="Y42" s="737" t="str">
        <f>IF(G42="","",VLOOKUP(G42,과정코드!$A$2:$B$494,2,0))</f>
        <v>COL0104757</v>
      </c>
    </row>
    <row r="43" spans="1:25" ht="30" customHeight="1">
      <c r="A43" s="800"/>
      <c r="B43" s="4">
        <v>39</v>
      </c>
      <c r="C43" s="76" t="s">
        <v>20</v>
      </c>
      <c r="D43" s="108" t="s">
        <v>21</v>
      </c>
      <c r="E43" s="108" t="s">
        <v>21</v>
      </c>
      <c r="F43" s="108"/>
      <c r="G43" s="178" t="s">
        <v>1912</v>
      </c>
      <c r="H43" s="93" t="str">
        <f t="shared" si="0"/>
        <v>바로가기</v>
      </c>
      <c r="I43" s="31">
        <v>2</v>
      </c>
      <c r="J43" s="25">
        <v>14</v>
      </c>
      <c r="K43" s="30">
        <v>510</v>
      </c>
      <c r="L43" s="30">
        <v>560</v>
      </c>
      <c r="M43" s="177"/>
      <c r="N43" s="20" t="s">
        <v>544</v>
      </c>
      <c r="O43" s="177"/>
      <c r="P43" s="20" t="s">
        <v>496</v>
      </c>
      <c r="Q43" s="177"/>
      <c r="R43" s="461" t="s">
        <v>543</v>
      </c>
      <c r="S43" s="177" t="s">
        <v>542</v>
      </c>
      <c r="T43" s="461" t="s">
        <v>528</v>
      </c>
      <c r="U43" s="177"/>
      <c r="V43" s="173" t="s">
        <v>1777</v>
      </c>
      <c r="W43" s="177"/>
      <c r="X43" s="173" t="s">
        <v>541</v>
      </c>
      <c r="Y43" s="737" t="str">
        <f>IF(G43="","",VLOOKUP(G43,과정코드!$A$2:$B$494,2,0))</f>
        <v>COL0104758</v>
      </c>
    </row>
    <row r="44" spans="1:25" ht="30" customHeight="1">
      <c r="A44" s="800"/>
      <c r="B44" s="4">
        <v>40</v>
      </c>
      <c r="C44" s="76" t="s">
        <v>20</v>
      </c>
      <c r="D44" s="108" t="s">
        <v>21</v>
      </c>
      <c r="E44" s="108" t="s">
        <v>21</v>
      </c>
      <c r="F44" s="108"/>
      <c r="G44" s="178" t="s">
        <v>1913</v>
      </c>
      <c r="H44" s="93" t="str">
        <f t="shared" si="0"/>
        <v>바로가기</v>
      </c>
      <c r="I44" s="31">
        <v>2</v>
      </c>
      <c r="J44" s="25">
        <v>14</v>
      </c>
      <c r="K44" s="30">
        <v>510</v>
      </c>
      <c r="L44" s="30">
        <v>560</v>
      </c>
      <c r="M44" s="177" t="s">
        <v>507</v>
      </c>
      <c r="N44" s="20" t="s">
        <v>466</v>
      </c>
      <c r="O44" s="177"/>
      <c r="P44" s="20" t="s">
        <v>520</v>
      </c>
      <c r="Q44" s="177"/>
      <c r="R44" s="349" t="s">
        <v>476</v>
      </c>
      <c r="S44" s="177" t="s">
        <v>520</v>
      </c>
      <c r="T44" s="349"/>
      <c r="U44" s="177" t="s">
        <v>518</v>
      </c>
      <c r="V44" s="20" t="s">
        <v>454</v>
      </c>
      <c r="W44" s="177"/>
      <c r="X44" s="20" t="s">
        <v>476</v>
      </c>
      <c r="Y44" s="737" t="str">
        <f>IF(G44="","",VLOOKUP(G44,과정코드!$A$2:$B$494,2,0))</f>
        <v>COL0104759</v>
      </c>
    </row>
    <row r="45" spans="1:25" ht="30" customHeight="1">
      <c r="A45" s="800"/>
      <c r="B45" s="4">
        <v>41</v>
      </c>
      <c r="C45" s="76" t="s">
        <v>20</v>
      </c>
      <c r="D45" s="41" t="s">
        <v>21</v>
      </c>
      <c r="E45" s="108" t="s">
        <v>21</v>
      </c>
      <c r="F45" s="108"/>
      <c r="G45" s="178" t="s">
        <v>1914</v>
      </c>
      <c r="H45" s="93" t="str">
        <f t="shared" si="0"/>
        <v>바로가기</v>
      </c>
      <c r="I45" s="31">
        <v>2</v>
      </c>
      <c r="J45" s="25">
        <v>14</v>
      </c>
      <c r="K45" s="30">
        <v>510</v>
      </c>
      <c r="L45" s="30">
        <v>560</v>
      </c>
      <c r="M45" s="177"/>
      <c r="N45" s="20" t="s">
        <v>467</v>
      </c>
      <c r="O45" s="177"/>
      <c r="P45" s="20"/>
      <c r="Q45" s="177"/>
      <c r="R45" s="349" t="s">
        <v>460</v>
      </c>
      <c r="S45" s="177"/>
      <c r="T45" s="349"/>
      <c r="U45" s="177" t="s">
        <v>462</v>
      </c>
      <c r="V45" s="20"/>
      <c r="W45" s="177"/>
      <c r="X45" s="20" t="s">
        <v>460</v>
      </c>
      <c r="Y45" s="737" t="str">
        <f>IF(G45="","",VLOOKUP(G45,과정코드!$A$2:$B$494,2,0))</f>
        <v>COL0104760</v>
      </c>
    </row>
    <row r="46" spans="1:25" ht="30" customHeight="1">
      <c r="A46" s="800"/>
      <c r="B46" s="4">
        <v>42</v>
      </c>
      <c r="C46" s="76" t="s">
        <v>20</v>
      </c>
      <c r="D46" s="108" t="s">
        <v>21</v>
      </c>
      <c r="E46" s="41" t="s">
        <v>21</v>
      </c>
      <c r="F46" s="41"/>
      <c r="G46" s="178" t="s">
        <v>1915</v>
      </c>
      <c r="H46" s="93" t="str">
        <f t="shared" si="0"/>
        <v>바로가기</v>
      </c>
      <c r="I46" s="24">
        <v>2</v>
      </c>
      <c r="J46" s="25">
        <v>14</v>
      </c>
      <c r="K46" s="30">
        <v>510</v>
      </c>
      <c r="L46" s="30">
        <v>560</v>
      </c>
      <c r="M46" s="177" t="s">
        <v>507</v>
      </c>
      <c r="N46" s="20" t="s">
        <v>480</v>
      </c>
      <c r="O46" s="177" t="s">
        <v>540</v>
      </c>
      <c r="P46" s="20" t="s">
        <v>454</v>
      </c>
      <c r="Q46" s="177" t="s">
        <v>461</v>
      </c>
      <c r="R46" s="349" t="s">
        <v>135</v>
      </c>
      <c r="S46" s="177" t="s">
        <v>1778</v>
      </c>
      <c r="T46" s="349"/>
      <c r="U46" s="177" t="s">
        <v>539</v>
      </c>
      <c r="V46" s="20" t="s">
        <v>502</v>
      </c>
      <c r="W46" s="177" t="s">
        <v>469</v>
      </c>
      <c r="X46" s="20"/>
      <c r="Y46" s="737" t="str">
        <f>IF(G46="","",VLOOKUP(G46,과정코드!$A$2:$B$494,2,0))</f>
        <v>COL0104761</v>
      </c>
    </row>
    <row r="47" spans="1:25" ht="30" customHeight="1">
      <c r="A47" s="800"/>
      <c r="B47" s="4">
        <v>43</v>
      </c>
      <c r="C47" s="76" t="s">
        <v>20</v>
      </c>
      <c r="D47" s="108" t="s">
        <v>21</v>
      </c>
      <c r="E47" s="41" t="s">
        <v>21</v>
      </c>
      <c r="F47" s="41"/>
      <c r="G47" s="178" t="s">
        <v>1916</v>
      </c>
      <c r="H47" s="93" t="str">
        <f t="shared" si="0"/>
        <v>바로가기</v>
      </c>
      <c r="I47" s="24">
        <v>3</v>
      </c>
      <c r="J47" s="25">
        <v>21</v>
      </c>
      <c r="K47" s="30">
        <v>640</v>
      </c>
      <c r="L47" s="30">
        <v>700</v>
      </c>
      <c r="M47" s="177"/>
      <c r="N47" s="20"/>
      <c r="O47" s="177" t="s">
        <v>538</v>
      </c>
      <c r="P47" s="20"/>
      <c r="Q47" s="177" t="s">
        <v>537</v>
      </c>
      <c r="R47" s="349"/>
      <c r="S47" s="177"/>
      <c r="T47" s="349" t="s">
        <v>536</v>
      </c>
      <c r="U47" s="177"/>
      <c r="V47" s="20"/>
      <c r="W47" s="177" t="s">
        <v>535</v>
      </c>
      <c r="X47" s="20"/>
      <c r="Y47" s="737" t="str">
        <f>IF(G47="","",VLOOKUP(G47,과정코드!$A$2:$B$494,2,0))</f>
        <v>COL0104762</v>
      </c>
    </row>
    <row r="48" spans="1:25" ht="30" customHeight="1">
      <c r="A48" s="800"/>
      <c r="B48" s="4">
        <v>44</v>
      </c>
      <c r="C48" s="76" t="s">
        <v>20</v>
      </c>
      <c r="D48" s="108" t="s">
        <v>21</v>
      </c>
      <c r="E48" s="108" t="s">
        <v>527</v>
      </c>
      <c r="F48" s="108"/>
      <c r="G48" s="178" t="s">
        <v>1917</v>
      </c>
      <c r="H48" s="93" t="str">
        <f t="shared" si="0"/>
        <v>바로가기</v>
      </c>
      <c r="I48" s="24">
        <v>3</v>
      </c>
      <c r="J48" s="25">
        <v>21</v>
      </c>
      <c r="K48" s="30">
        <v>640</v>
      </c>
      <c r="L48" s="30">
        <v>700</v>
      </c>
      <c r="M48" s="177"/>
      <c r="N48" s="20" t="s">
        <v>176</v>
      </c>
      <c r="O48" s="177" t="s">
        <v>493</v>
      </c>
      <c r="P48" s="20" t="s">
        <v>534</v>
      </c>
      <c r="Q48" s="177"/>
      <c r="R48" s="349" t="s">
        <v>533</v>
      </c>
      <c r="S48" s="177" t="s">
        <v>532</v>
      </c>
      <c r="T48" s="349"/>
      <c r="U48" s="177" t="s">
        <v>530</v>
      </c>
      <c r="V48" s="20" t="s">
        <v>531</v>
      </c>
      <c r="W48" s="177" t="s">
        <v>530</v>
      </c>
      <c r="X48" s="20"/>
      <c r="Y48" s="737" t="str">
        <f>IF(G48="","",VLOOKUP(G48,과정코드!$A$2:$B$494,2,0))</f>
        <v>COL0104763</v>
      </c>
    </row>
    <row r="49" spans="1:25" ht="30" customHeight="1">
      <c r="A49" s="800"/>
      <c r="B49" s="4">
        <v>45</v>
      </c>
      <c r="C49" s="76" t="s">
        <v>20</v>
      </c>
      <c r="D49" s="108" t="s">
        <v>21</v>
      </c>
      <c r="E49" s="108" t="s">
        <v>527</v>
      </c>
      <c r="F49" s="171" t="s">
        <v>453</v>
      </c>
      <c r="G49" s="178" t="s">
        <v>1918</v>
      </c>
      <c r="H49" s="93" t="str">
        <f t="shared" si="0"/>
        <v>바로가기</v>
      </c>
      <c r="I49" s="24">
        <v>2</v>
      </c>
      <c r="J49" s="25">
        <v>14</v>
      </c>
      <c r="K49" s="30">
        <v>510</v>
      </c>
      <c r="L49" s="30">
        <v>560</v>
      </c>
      <c r="M49" s="177"/>
      <c r="N49" s="20"/>
      <c r="O49" s="177"/>
      <c r="P49" s="20"/>
      <c r="Q49" s="177" t="s">
        <v>529</v>
      </c>
      <c r="R49" s="349"/>
      <c r="S49" s="177"/>
      <c r="T49" s="349" t="s">
        <v>528</v>
      </c>
      <c r="U49" s="177"/>
      <c r="V49" s="20"/>
      <c r="W49" s="177"/>
      <c r="X49" s="20"/>
      <c r="Y49" s="737" t="str">
        <f>IF(G49="","",VLOOKUP(G49,과정코드!$A$2:$B$494,2,0))</f>
        <v>COL0104764</v>
      </c>
    </row>
    <row r="50" spans="1:25" ht="30" customHeight="1">
      <c r="A50" s="793" t="s">
        <v>526</v>
      </c>
      <c r="B50" s="4">
        <v>46</v>
      </c>
      <c r="C50" s="76" t="s">
        <v>20</v>
      </c>
      <c r="D50" s="108" t="s">
        <v>21</v>
      </c>
      <c r="E50" s="108" t="s">
        <v>21</v>
      </c>
      <c r="F50" s="108"/>
      <c r="G50" s="178" t="s">
        <v>1919</v>
      </c>
      <c r="H50" s="93" t="str">
        <f t="shared" si="0"/>
        <v>바로가기</v>
      </c>
      <c r="I50" s="34">
        <v>2</v>
      </c>
      <c r="J50" s="36">
        <v>14</v>
      </c>
      <c r="K50" s="30">
        <v>510</v>
      </c>
      <c r="L50" s="30">
        <v>560</v>
      </c>
      <c r="M50" s="177" t="s">
        <v>525</v>
      </c>
      <c r="N50" s="20" t="s">
        <v>524</v>
      </c>
      <c r="O50" s="177" t="s">
        <v>506</v>
      </c>
      <c r="P50" s="20" t="s">
        <v>454</v>
      </c>
      <c r="Q50" s="177" t="s">
        <v>523</v>
      </c>
      <c r="R50" s="349"/>
      <c r="S50" s="177" t="s">
        <v>522</v>
      </c>
      <c r="T50" s="349" t="s">
        <v>460</v>
      </c>
      <c r="U50" s="177" t="s">
        <v>497</v>
      </c>
      <c r="V50" s="20"/>
      <c r="W50" s="177" t="s">
        <v>462</v>
      </c>
      <c r="X50" s="20" t="s">
        <v>497</v>
      </c>
      <c r="Y50" s="737" t="str">
        <f>IF(G50="","",VLOOKUP(G50,과정코드!$A$2:$B$494,2,0))</f>
        <v>COL0104765</v>
      </c>
    </row>
    <row r="51" spans="1:25" ht="30" customHeight="1">
      <c r="A51" s="794"/>
      <c r="B51" s="4">
        <v>47</v>
      </c>
      <c r="C51" s="76" t="s">
        <v>20</v>
      </c>
      <c r="D51" s="108" t="s">
        <v>21</v>
      </c>
      <c r="E51" s="108" t="s">
        <v>21</v>
      </c>
      <c r="F51" s="108"/>
      <c r="G51" s="178" t="s">
        <v>1920</v>
      </c>
      <c r="H51" s="93" t="str">
        <f t="shared" si="0"/>
        <v>바로가기</v>
      </c>
      <c r="I51" s="34">
        <v>2</v>
      </c>
      <c r="J51" s="36">
        <v>14</v>
      </c>
      <c r="K51" s="30">
        <v>510</v>
      </c>
      <c r="L51" s="30">
        <v>560</v>
      </c>
      <c r="M51" s="177"/>
      <c r="N51" s="20" t="s">
        <v>521</v>
      </c>
      <c r="O51" s="177"/>
      <c r="P51" s="20" t="s">
        <v>520</v>
      </c>
      <c r="Q51" s="177"/>
      <c r="R51" s="349" t="s">
        <v>519</v>
      </c>
      <c r="S51" s="177"/>
      <c r="T51" s="349"/>
      <c r="U51" s="177" t="s">
        <v>518</v>
      </c>
      <c r="V51" s="20"/>
      <c r="W51" s="177"/>
      <c r="X51" s="20" t="s">
        <v>517</v>
      </c>
      <c r="Y51" s="737" t="str">
        <f>IF(G51="","",VLOOKUP(G51,과정코드!$A$2:$B$494,2,0))</f>
        <v>COL0104766</v>
      </c>
    </row>
    <row r="52" spans="1:25" ht="30" customHeight="1">
      <c r="A52" s="794"/>
      <c r="B52" s="4">
        <v>48</v>
      </c>
      <c r="C52" s="76" t="s">
        <v>20</v>
      </c>
      <c r="D52" s="108" t="s">
        <v>21</v>
      </c>
      <c r="E52" s="108" t="s">
        <v>21</v>
      </c>
      <c r="F52" s="108"/>
      <c r="G52" s="178" t="s">
        <v>1921</v>
      </c>
      <c r="H52" s="93" t="str">
        <f t="shared" si="0"/>
        <v>바로가기</v>
      </c>
      <c r="I52" s="34">
        <v>3</v>
      </c>
      <c r="J52" s="36">
        <v>21</v>
      </c>
      <c r="K52" s="30">
        <v>640</v>
      </c>
      <c r="L52" s="30">
        <v>700</v>
      </c>
      <c r="M52" s="177" t="s">
        <v>510</v>
      </c>
      <c r="N52" s="20"/>
      <c r="O52" s="177" t="s">
        <v>516</v>
      </c>
      <c r="P52" s="20" t="s">
        <v>515</v>
      </c>
      <c r="Q52" s="177" t="s">
        <v>514</v>
      </c>
      <c r="R52" s="349"/>
      <c r="S52" s="177" t="s">
        <v>513</v>
      </c>
      <c r="T52" s="349" t="s">
        <v>512</v>
      </c>
      <c r="U52" s="177" t="s">
        <v>511</v>
      </c>
      <c r="V52" s="349" t="s">
        <v>510</v>
      </c>
      <c r="W52" s="177"/>
      <c r="X52" s="20" t="s">
        <v>509</v>
      </c>
      <c r="Y52" s="737" t="str">
        <f>IF(G52="","",VLOOKUP(G52,과정코드!$A$2:$B$494,2,0))</f>
        <v>COL0104767</v>
      </c>
    </row>
    <row r="53" spans="1:25" ht="30" customHeight="1">
      <c r="A53" s="794"/>
      <c r="B53" s="4">
        <v>49</v>
      </c>
      <c r="C53" s="76" t="s">
        <v>20</v>
      </c>
      <c r="D53" s="108" t="s">
        <v>21</v>
      </c>
      <c r="E53" s="108" t="s">
        <v>21</v>
      </c>
      <c r="F53" s="171" t="s">
        <v>453</v>
      </c>
      <c r="G53" s="178" t="s">
        <v>1922</v>
      </c>
      <c r="H53" s="93" t="str">
        <f t="shared" si="0"/>
        <v>바로가기</v>
      </c>
      <c r="I53" s="34">
        <v>2</v>
      </c>
      <c r="J53" s="11">
        <v>14</v>
      </c>
      <c r="K53" s="30">
        <v>510</v>
      </c>
      <c r="L53" s="30">
        <v>560</v>
      </c>
      <c r="M53" s="177"/>
      <c r="N53" s="349"/>
      <c r="O53" s="177" t="s">
        <v>525</v>
      </c>
      <c r="P53" s="20" t="s">
        <v>508</v>
      </c>
      <c r="Q53" s="177"/>
      <c r="R53" s="349"/>
      <c r="S53" s="177" t="s">
        <v>489</v>
      </c>
      <c r="T53" s="349"/>
      <c r="U53" s="177"/>
      <c r="V53" s="349" t="s">
        <v>807</v>
      </c>
      <c r="W53" s="177"/>
      <c r="X53" s="20"/>
      <c r="Y53" s="737" t="str">
        <f>IF(G53="","",VLOOKUP(G53,과정코드!$A$2:$B$494,2,0))</f>
        <v>COL0104768</v>
      </c>
    </row>
    <row r="54" spans="1:25" ht="30" customHeight="1">
      <c r="A54" s="794"/>
      <c r="B54" s="4">
        <v>50</v>
      </c>
      <c r="C54" s="76" t="s">
        <v>20</v>
      </c>
      <c r="D54" s="41" t="s">
        <v>21</v>
      </c>
      <c r="E54" s="108" t="s">
        <v>21</v>
      </c>
      <c r="F54" s="108"/>
      <c r="G54" s="178" t="s">
        <v>1923</v>
      </c>
      <c r="H54" s="93" t="str">
        <f t="shared" si="0"/>
        <v>바로가기</v>
      </c>
      <c r="I54" s="34">
        <v>2</v>
      </c>
      <c r="J54" s="11">
        <v>14</v>
      </c>
      <c r="K54" s="30">
        <v>510</v>
      </c>
      <c r="L54" s="30">
        <v>560</v>
      </c>
      <c r="M54" s="177" t="s">
        <v>507</v>
      </c>
      <c r="N54" s="20"/>
      <c r="O54" s="177" t="s">
        <v>465</v>
      </c>
      <c r="P54" s="20"/>
      <c r="Q54" s="177"/>
      <c r="R54" s="349" t="s">
        <v>506</v>
      </c>
      <c r="S54" s="177" t="s">
        <v>505</v>
      </c>
      <c r="T54" s="20"/>
      <c r="U54" s="177" t="s">
        <v>478</v>
      </c>
      <c r="V54" s="349"/>
      <c r="W54" s="177"/>
      <c r="X54" s="349" t="s">
        <v>849</v>
      </c>
      <c r="Y54" s="737" t="str">
        <f>IF(G54="","",VLOOKUP(G54,과정코드!$A$2:$B$494,2,0))</f>
        <v>COL0104769</v>
      </c>
    </row>
    <row r="55" spans="1:25" ht="30" customHeight="1">
      <c r="A55" s="794"/>
      <c r="B55" s="460">
        <v>51</v>
      </c>
      <c r="C55" s="76" t="s">
        <v>20</v>
      </c>
      <c r="D55" s="315"/>
      <c r="E55" s="463" t="s">
        <v>21</v>
      </c>
      <c r="F55" s="425" t="s">
        <v>453</v>
      </c>
      <c r="G55" s="459" t="s">
        <v>1924</v>
      </c>
      <c r="H55" s="93" t="str">
        <f t="shared" si="0"/>
        <v>바로가기</v>
      </c>
      <c r="I55" s="34">
        <v>1</v>
      </c>
      <c r="J55" s="36">
        <v>7</v>
      </c>
      <c r="K55" s="30">
        <v>270</v>
      </c>
      <c r="L55" s="30">
        <v>300</v>
      </c>
      <c r="M55" s="177" t="s">
        <v>504</v>
      </c>
      <c r="N55" s="20"/>
      <c r="O55" s="177"/>
      <c r="P55" s="20" t="s">
        <v>485</v>
      </c>
      <c r="Q55" s="177"/>
      <c r="R55" s="349"/>
      <c r="S55" s="177" t="s">
        <v>487</v>
      </c>
      <c r="T55" s="20"/>
      <c r="U55" s="177"/>
      <c r="V55" s="20" t="s">
        <v>503</v>
      </c>
      <c r="W55" s="177"/>
      <c r="X55" s="20"/>
      <c r="Y55" s="737" t="str">
        <f>IF(G55="","",VLOOKUP(G55,과정코드!$A$2:$B$494,2,0))</f>
        <v>COL0104770</v>
      </c>
    </row>
    <row r="56" spans="1:25" ht="30" customHeight="1">
      <c r="A56" s="794"/>
      <c r="B56" s="460">
        <v>52</v>
      </c>
      <c r="C56" s="76" t="s">
        <v>20</v>
      </c>
      <c r="D56" s="315"/>
      <c r="E56" s="463" t="s">
        <v>21</v>
      </c>
      <c r="F56" s="425" t="s">
        <v>453</v>
      </c>
      <c r="G56" s="459" t="s">
        <v>1925</v>
      </c>
      <c r="H56" s="93" t="str">
        <f t="shared" si="0"/>
        <v>바로가기</v>
      </c>
      <c r="I56" s="34">
        <v>2</v>
      </c>
      <c r="J56" s="36">
        <v>14</v>
      </c>
      <c r="K56" s="30">
        <v>510</v>
      </c>
      <c r="L56" s="30">
        <v>560</v>
      </c>
      <c r="M56" s="177"/>
      <c r="N56" s="20"/>
      <c r="O56" s="177" t="s">
        <v>502</v>
      </c>
      <c r="P56" s="20"/>
      <c r="Q56" s="177" t="s">
        <v>501</v>
      </c>
      <c r="R56" s="349"/>
      <c r="S56" s="177"/>
      <c r="T56" s="20" t="s">
        <v>477</v>
      </c>
      <c r="U56" s="177"/>
      <c r="V56" s="20"/>
      <c r="W56" s="177" t="s">
        <v>480</v>
      </c>
      <c r="X56" s="20"/>
      <c r="Y56" s="737" t="str">
        <f>IF(G56="","",VLOOKUP(G56,과정코드!$A$2:$B$494,2,0))</f>
        <v>COL0104771</v>
      </c>
    </row>
    <row r="57" spans="1:25" ht="30" customHeight="1">
      <c r="A57" s="794"/>
      <c r="B57" s="460">
        <v>53</v>
      </c>
      <c r="C57" s="76" t="s">
        <v>20</v>
      </c>
      <c r="D57" s="463" t="s">
        <v>21</v>
      </c>
      <c r="E57" s="463" t="s">
        <v>21</v>
      </c>
      <c r="F57" s="462"/>
      <c r="G57" s="459" t="s">
        <v>1639</v>
      </c>
      <c r="H57" s="93" t="str">
        <f t="shared" si="0"/>
        <v>바로가기</v>
      </c>
      <c r="I57" s="24">
        <v>2</v>
      </c>
      <c r="J57" s="25">
        <v>14</v>
      </c>
      <c r="K57" s="30">
        <v>510</v>
      </c>
      <c r="L57" s="30">
        <v>560</v>
      </c>
      <c r="M57" s="790" t="s">
        <v>500</v>
      </c>
      <c r="N57" s="790"/>
      <c r="O57" s="790"/>
      <c r="P57" s="790"/>
      <c r="Q57" s="790"/>
      <c r="R57" s="790"/>
      <c r="S57" s="790"/>
      <c r="T57" s="790"/>
      <c r="U57" s="790"/>
      <c r="V57" s="790"/>
      <c r="W57" s="790"/>
      <c r="X57" s="790"/>
      <c r="Y57" s="737" t="str">
        <f>IF(G57="","",VLOOKUP(G57,과정코드!$A$2:$B$494,2,0))</f>
        <v>COL0104772</v>
      </c>
    </row>
    <row r="58" spans="1:25" ht="30" customHeight="1">
      <c r="A58" s="794"/>
      <c r="B58" s="460">
        <v>54</v>
      </c>
      <c r="C58" s="76" t="s">
        <v>20</v>
      </c>
      <c r="D58" s="463" t="s">
        <v>21</v>
      </c>
      <c r="E58" s="463" t="s">
        <v>21</v>
      </c>
      <c r="F58" s="462"/>
      <c r="G58" s="459" t="s">
        <v>1926</v>
      </c>
      <c r="H58" s="93" t="str">
        <f t="shared" si="0"/>
        <v>바로가기</v>
      </c>
      <c r="I58" s="414">
        <v>2</v>
      </c>
      <c r="J58" s="341">
        <v>14</v>
      </c>
      <c r="K58" s="373">
        <v>510</v>
      </c>
      <c r="L58" s="373">
        <v>560</v>
      </c>
      <c r="M58" s="177"/>
      <c r="N58" s="20" t="s">
        <v>499</v>
      </c>
      <c r="O58" s="177"/>
      <c r="P58" s="20" t="s">
        <v>457</v>
      </c>
      <c r="Q58" s="177"/>
      <c r="R58" s="20" t="s">
        <v>454</v>
      </c>
      <c r="S58" s="177" t="s">
        <v>498</v>
      </c>
      <c r="T58" s="20"/>
      <c r="U58" s="177" t="s">
        <v>460</v>
      </c>
      <c r="V58" s="349"/>
      <c r="W58" s="177" t="s">
        <v>497</v>
      </c>
      <c r="X58" s="349"/>
      <c r="Y58" s="737" t="str">
        <f>IF(G58="","",VLOOKUP(G58,과정코드!$A$2:$B$494,2,0))</f>
        <v>COL0104773</v>
      </c>
    </row>
    <row r="59" spans="1:25" ht="30" customHeight="1">
      <c r="A59" s="794"/>
      <c r="B59" s="4">
        <v>55</v>
      </c>
      <c r="C59" s="76" t="s">
        <v>20</v>
      </c>
      <c r="D59" s="463" t="s">
        <v>21</v>
      </c>
      <c r="E59" s="463" t="s">
        <v>21</v>
      </c>
      <c r="F59" s="425" t="s">
        <v>453</v>
      </c>
      <c r="G59" s="459" t="s">
        <v>1640</v>
      </c>
      <c r="H59" s="93" t="str">
        <f t="shared" si="0"/>
        <v>바로가기</v>
      </c>
      <c r="I59" s="414">
        <v>2</v>
      </c>
      <c r="J59" s="341">
        <v>14</v>
      </c>
      <c r="K59" s="373">
        <v>510</v>
      </c>
      <c r="L59" s="373">
        <v>560</v>
      </c>
      <c r="M59" s="467"/>
      <c r="N59" s="465"/>
      <c r="O59" s="467"/>
      <c r="P59" s="349" t="s">
        <v>479</v>
      </c>
      <c r="Q59" s="467"/>
      <c r="R59" s="465"/>
      <c r="S59" s="467"/>
      <c r="T59" s="465"/>
      <c r="U59" s="467"/>
      <c r="V59" s="349" t="s">
        <v>839</v>
      </c>
      <c r="W59" s="467"/>
      <c r="X59" s="465"/>
      <c r="Y59" s="737" t="str">
        <f>IF(G59="","",VLOOKUP(G59,과정코드!$A$2:$B$494,2,0))</f>
        <v>COL0104774</v>
      </c>
    </row>
    <row r="60" spans="1:25" ht="30" customHeight="1">
      <c r="A60" s="794"/>
      <c r="B60" s="4">
        <v>56</v>
      </c>
      <c r="C60" s="76" t="s">
        <v>20</v>
      </c>
      <c r="D60" s="108" t="s">
        <v>21</v>
      </c>
      <c r="E60" s="108" t="s">
        <v>21</v>
      </c>
      <c r="F60" s="464"/>
      <c r="G60" s="459" t="s">
        <v>1399</v>
      </c>
      <c r="H60" s="93" t="str">
        <f t="shared" si="0"/>
        <v>바로가기</v>
      </c>
      <c r="I60" s="414">
        <v>2</v>
      </c>
      <c r="J60" s="341">
        <v>14</v>
      </c>
      <c r="K60" s="373">
        <v>510</v>
      </c>
      <c r="L60" s="373">
        <v>560</v>
      </c>
      <c r="M60" s="177"/>
      <c r="N60" s="349"/>
      <c r="O60" s="177"/>
      <c r="P60" s="349" t="s">
        <v>496</v>
      </c>
      <c r="Q60" s="177"/>
      <c r="R60" s="349"/>
      <c r="S60" s="177"/>
      <c r="T60" s="349"/>
      <c r="U60" s="177" t="s">
        <v>490</v>
      </c>
      <c r="V60" s="349"/>
      <c r="W60" s="177"/>
      <c r="X60" s="349"/>
      <c r="Y60" s="737" t="str">
        <f>IF(G60="","",VLOOKUP(G60,과정코드!$A$2:$B$494,2,0))</f>
        <v>COL0104775</v>
      </c>
    </row>
    <row r="61" spans="1:25" ht="30" customHeight="1">
      <c r="A61" s="795"/>
      <c r="B61" s="427">
        <v>57</v>
      </c>
      <c r="C61" s="458" t="s">
        <v>20</v>
      </c>
      <c r="D61" s="108" t="s">
        <v>21</v>
      </c>
      <c r="E61" s="338" t="s">
        <v>21</v>
      </c>
      <c r="F61" s="425" t="s">
        <v>453</v>
      </c>
      <c r="G61" s="426" t="s">
        <v>1400</v>
      </c>
      <c r="H61" s="93" t="str">
        <f t="shared" si="0"/>
        <v>바로가기</v>
      </c>
      <c r="I61" s="414">
        <v>2</v>
      </c>
      <c r="J61" s="341">
        <v>14</v>
      </c>
      <c r="K61" s="373">
        <v>510</v>
      </c>
      <c r="L61" s="373">
        <v>560</v>
      </c>
      <c r="M61" s="467"/>
      <c r="N61" s="349" t="s">
        <v>462</v>
      </c>
      <c r="O61" s="467"/>
      <c r="P61" s="465"/>
      <c r="Q61" s="467"/>
      <c r="R61" s="465"/>
      <c r="S61" s="177" t="s">
        <v>496</v>
      </c>
      <c r="T61" s="465"/>
      <c r="U61" s="182"/>
      <c r="V61" s="364"/>
      <c r="W61" s="182"/>
      <c r="X61" s="364"/>
      <c r="Y61" s="737" t="str">
        <f>IF(G61="","",VLOOKUP(G61,과정코드!$A$2:$B$494,2,0))</f>
        <v>COL0104776</v>
      </c>
    </row>
    <row r="62" spans="1:25">
      <c r="T62" s="466"/>
      <c r="V62" s="466"/>
      <c r="X62" s="466"/>
    </row>
  </sheetData>
  <mergeCells count="17">
    <mergeCell ref="M2:X2"/>
    <mergeCell ref="M57:X57"/>
    <mergeCell ref="A2:A3"/>
    <mergeCell ref="B2:B3"/>
    <mergeCell ref="E2:E3"/>
    <mergeCell ref="G2:G3"/>
    <mergeCell ref="I2:J2"/>
    <mergeCell ref="H2:H3"/>
    <mergeCell ref="A5:A23"/>
    <mergeCell ref="A24:A38"/>
    <mergeCell ref="A39:A41"/>
    <mergeCell ref="A42:A49"/>
    <mergeCell ref="A50:A61"/>
    <mergeCell ref="C2:C3"/>
    <mergeCell ref="D2:D3"/>
    <mergeCell ref="F2:F3"/>
    <mergeCell ref="K2:L2"/>
  </mergeCells>
  <phoneticPr fontId="17" type="noConversion"/>
  <pageMargins left="0.7" right="0.7" top="0.75" bottom="0.75" header="0.3" footer="0.3"/>
  <pageSetup paperSize="8" scale="3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Y131"/>
  <sheetViews>
    <sheetView showGridLines="0" zoomScale="70" zoomScaleNormal="70" workbookViewId="0">
      <pane ySplit="3" topLeftCell="A6" activePane="bottomLeft" state="frozen"/>
      <selection activeCell="G35" sqref="G35"/>
      <selection pane="bottomLeft" activeCell="M3" sqref="M3"/>
    </sheetView>
  </sheetViews>
  <sheetFormatPr defaultColWidth="9" defaultRowHeight="16.5"/>
  <cols>
    <col min="1" max="1" width="12.625" style="60" customWidth="1"/>
    <col min="2" max="2" width="4.625" style="60" customWidth="1"/>
    <col min="3" max="4" width="3.625" style="60" customWidth="1"/>
    <col min="5" max="6" width="3.625" style="208" customWidth="1"/>
    <col min="7" max="7" width="50.625" style="39" customWidth="1"/>
    <col min="8" max="8" width="10.625" style="39" customWidth="1"/>
    <col min="9" max="9" width="6.625" style="207" customWidth="1"/>
    <col min="10" max="10" width="6.625" style="60" customWidth="1"/>
    <col min="11" max="12" width="6.625" style="61" customWidth="1"/>
    <col min="13" max="20" width="10.125" style="84" customWidth="1"/>
    <col min="21" max="21" width="11.375" style="84" customWidth="1"/>
    <col min="22" max="22" width="11.25" style="84" customWidth="1"/>
    <col min="23" max="24" width="10.125" style="84" customWidth="1"/>
    <col min="25" max="25" width="13.625" style="740" customWidth="1"/>
    <col min="26" max="16384" width="9" style="39"/>
  </cols>
  <sheetData>
    <row r="1" spans="1:25" ht="135" customHeight="1"/>
    <row r="2" spans="1:25" s="38" customFormat="1" ht="39" customHeight="1">
      <c r="A2" s="791" t="s">
        <v>4</v>
      </c>
      <c r="B2" s="791" t="s">
        <v>924</v>
      </c>
      <c r="C2" s="792" t="s">
        <v>359</v>
      </c>
      <c r="D2" s="792" t="s">
        <v>361</v>
      </c>
      <c r="E2" s="792" t="s">
        <v>360</v>
      </c>
      <c r="F2" s="792" t="s">
        <v>358</v>
      </c>
      <c r="G2" s="791" t="s">
        <v>5</v>
      </c>
      <c r="H2" s="792" t="s">
        <v>48</v>
      </c>
      <c r="I2" s="791" t="s">
        <v>12</v>
      </c>
      <c r="J2" s="791"/>
      <c r="K2" s="792" t="s">
        <v>22</v>
      </c>
      <c r="L2" s="791"/>
      <c r="M2" s="815" t="s">
        <v>2659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639"/>
    </row>
    <row r="3" spans="1:25" s="38" customFormat="1" ht="39" customHeight="1">
      <c r="A3" s="791"/>
      <c r="B3" s="791"/>
      <c r="C3" s="791"/>
      <c r="D3" s="791"/>
      <c r="E3" s="791"/>
      <c r="F3" s="791"/>
      <c r="G3" s="791"/>
      <c r="H3" s="791"/>
      <c r="I3" s="98" t="s">
        <v>18</v>
      </c>
      <c r="J3" s="98" t="s">
        <v>3</v>
      </c>
      <c r="K3" s="98" t="s">
        <v>15</v>
      </c>
      <c r="L3" s="98" t="s">
        <v>10</v>
      </c>
      <c r="M3" s="704" t="s">
        <v>23</v>
      </c>
      <c r="N3" s="704" t="s">
        <v>24</v>
      </c>
      <c r="O3" s="704" t="s">
        <v>25</v>
      </c>
      <c r="P3" s="704" t="s">
        <v>26</v>
      </c>
      <c r="Q3" s="704" t="s">
        <v>27</v>
      </c>
      <c r="R3" s="704" t="s">
        <v>28</v>
      </c>
      <c r="S3" s="704" t="s">
        <v>29</v>
      </c>
      <c r="T3" s="704" t="s">
        <v>30</v>
      </c>
      <c r="U3" s="704" t="s">
        <v>31</v>
      </c>
      <c r="V3" s="704" t="s">
        <v>32</v>
      </c>
      <c r="W3" s="704" t="s">
        <v>33</v>
      </c>
      <c r="X3" s="704" t="s">
        <v>34</v>
      </c>
      <c r="Y3" s="724" t="s">
        <v>2632</v>
      </c>
    </row>
    <row r="4" spans="1:25" s="38" customFormat="1" ht="30" customHeight="1">
      <c r="A4" s="86" t="s">
        <v>1325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  <c r="M4" s="214" t="s">
        <v>16</v>
      </c>
      <c r="N4" s="214" t="s">
        <v>7</v>
      </c>
      <c r="O4" s="214" t="s">
        <v>9</v>
      </c>
      <c r="P4" s="214" t="s">
        <v>1</v>
      </c>
      <c r="Q4" s="214" t="s">
        <v>14</v>
      </c>
      <c r="R4" s="214" t="s">
        <v>0</v>
      </c>
      <c r="S4" s="214" t="s">
        <v>17</v>
      </c>
      <c r="T4" s="214" t="s">
        <v>13</v>
      </c>
      <c r="U4" s="214" t="s">
        <v>2</v>
      </c>
      <c r="V4" s="214" t="s">
        <v>11</v>
      </c>
      <c r="W4" s="214" t="s">
        <v>8</v>
      </c>
      <c r="X4" s="214" t="s">
        <v>19</v>
      </c>
      <c r="Y4" s="741"/>
    </row>
    <row r="5" spans="1:25" s="38" customFormat="1" ht="23.1" customHeight="1">
      <c r="A5" s="807" t="s">
        <v>923</v>
      </c>
      <c r="B5" s="215">
        <v>1</v>
      </c>
      <c r="C5" s="57" t="s">
        <v>130</v>
      </c>
      <c r="D5" s="41" t="s">
        <v>21</v>
      </c>
      <c r="E5" s="41" t="s">
        <v>21</v>
      </c>
      <c r="F5" s="41"/>
      <c r="G5" s="530" t="s">
        <v>922</v>
      </c>
      <c r="H5" s="93" t="str">
        <f>IFERROR(HYPERLINK("https://www.ksaedu.or.kr/front/btoc/crs/off/crssesDetail.html?crscd="&amp;Y5,"바로가기"),"")</f>
        <v>바로가기</v>
      </c>
      <c r="I5" s="539">
        <v>3</v>
      </c>
      <c r="J5" s="58">
        <v>18</v>
      </c>
      <c r="K5" s="46">
        <v>580</v>
      </c>
      <c r="L5" s="46">
        <v>640</v>
      </c>
      <c r="M5" s="217" t="s">
        <v>854</v>
      </c>
      <c r="N5" s="44"/>
      <c r="O5" s="213"/>
      <c r="P5" s="212"/>
      <c r="Q5" s="213"/>
      <c r="R5" s="212" t="s">
        <v>921</v>
      </c>
      <c r="S5" s="213"/>
      <c r="T5" s="44"/>
      <c r="U5" s="213"/>
      <c r="V5" s="212"/>
      <c r="W5" s="213"/>
      <c r="X5" s="216"/>
      <c r="Y5" s="737" t="str">
        <f>IF(G5="","",VLOOKUP(G5,과정코드!$A$2:$B$494,2,0))</f>
        <v>COL0104525</v>
      </c>
    </row>
    <row r="6" spans="1:25" s="38" customFormat="1" ht="23.1" customHeight="1">
      <c r="A6" s="808"/>
      <c r="B6" s="215">
        <v>2</v>
      </c>
      <c r="C6" s="57" t="s">
        <v>130</v>
      </c>
      <c r="D6" s="41" t="s">
        <v>21</v>
      </c>
      <c r="E6" s="41" t="s">
        <v>21</v>
      </c>
      <c r="F6" s="41"/>
      <c r="G6" s="530" t="s">
        <v>920</v>
      </c>
      <c r="H6" s="93" t="str">
        <f t="shared" ref="H6:H20" si="0">IFERROR(HYPERLINK("https://www.ksaedu.or.kr/front/btoc/crs/off/crssesDetail.html?crscd="&amp;Y6,"바로가기"),"")</f>
        <v>바로가기</v>
      </c>
      <c r="I6" s="539">
        <v>3</v>
      </c>
      <c r="J6" s="58">
        <v>18</v>
      </c>
      <c r="K6" s="46">
        <v>580</v>
      </c>
      <c r="L6" s="46">
        <v>640</v>
      </c>
      <c r="M6" s="213"/>
      <c r="N6" s="44" t="s">
        <v>844</v>
      </c>
      <c r="O6" s="213"/>
      <c r="P6" s="212"/>
      <c r="Q6" s="213"/>
      <c r="R6" s="212"/>
      <c r="S6" s="213"/>
      <c r="T6" s="44"/>
      <c r="U6" s="264" t="s">
        <v>932</v>
      </c>
      <c r="V6" s="212"/>
      <c r="W6" s="213"/>
      <c r="X6" s="216"/>
      <c r="Y6" s="737" t="str">
        <f>IF(G6="","",VLOOKUP(G6,과정코드!$A$2:$B$494,2,0))</f>
        <v>COL0104526</v>
      </c>
    </row>
    <row r="7" spans="1:25" s="38" customFormat="1" ht="23.1" customHeight="1">
      <c r="A7" s="808"/>
      <c r="B7" s="215">
        <v>3</v>
      </c>
      <c r="C7" s="57" t="s">
        <v>130</v>
      </c>
      <c r="D7" s="41" t="s">
        <v>21</v>
      </c>
      <c r="E7" s="41" t="s">
        <v>21</v>
      </c>
      <c r="F7" s="41"/>
      <c r="G7" s="530" t="s">
        <v>919</v>
      </c>
      <c r="H7" s="93" t="str">
        <f t="shared" si="0"/>
        <v>바로가기</v>
      </c>
      <c r="I7" s="539">
        <v>3</v>
      </c>
      <c r="J7" s="58">
        <v>18</v>
      </c>
      <c r="K7" s="46">
        <v>580</v>
      </c>
      <c r="L7" s="46">
        <v>640</v>
      </c>
      <c r="M7" s="213"/>
      <c r="N7" s="212" t="s">
        <v>856</v>
      </c>
      <c r="O7" s="213"/>
      <c r="P7" s="212"/>
      <c r="Q7" s="213" t="s">
        <v>887</v>
      </c>
      <c r="R7" s="212"/>
      <c r="S7" s="213"/>
      <c r="T7" s="44"/>
      <c r="U7" s="213" t="s">
        <v>773</v>
      </c>
      <c r="V7" s="212"/>
      <c r="W7" s="213"/>
      <c r="X7" s="216"/>
      <c r="Y7" s="737" t="str">
        <f>IF(G7="","",VLOOKUP(G7,과정코드!$A$2:$B$494,2,0))</f>
        <v>COL0104527</v>
      </c>
    </row>
    <row r="8" spans="1:25" s="38" customFormat="1" ht="23.1" customHeight="1">
      <c r="A8" s="808"/>
      <c r="B8" s="215">
        <v>4</v>
      </c>
      <c r="C8" s="57" t="s">
        <v>130</v>
      </c>
      <c r="D8" s="41" t="s">
        <v>21</v>
      </c>
      <c r="E8" s="41" t="s">
        <v>21</v>
      </c>
      <c r="F8" s="41"/>
      <c r="G8" s="530" t="s">
        <v>918</v>
      </c>
      <c r="H8" s="93" t="str">
        <f t="shared" si="0"/>
        <v>바로가기</v>
      </c>
      <c r="I8" s="539">
        <v>3</v>
      </c>
      <c r="J8" s="58">
        <v>18</v>
      </c>
      <c r="K8" s="46">
        <v>580</v>
      </c>
      <c r="L8" s="46">
        <v>640</v>
      </c>
      <c r="M8" s="213"/>
      <c r="N8" s="212"/>
      <c r="O8" s="213" t="s">
        <v>856</v>
      </c>
      <c r="P8" s="212"/>
      <c r="Q8" s="213"/>
      <c r="R8" s="212"/>
      <c r="S8" s="213"/>
      <c r="T8" s="44"/>
      <c r="U8" s="213"/>
      <c r="V8" s="212"/>
      <c r="W8" s="213" t="s">
        <v>856</v>
      </c>
      <c r="X8" s="216"/>
      <c r="Y8" s="737" t="str">
        <f>IF(G8="","",VLOOKUP(G8,과정코드!$A$2:$B$494,2,0))</f>
        <v>COL0104528</v>
      </c>
    </row>
    <row r="9" spans="1:25" s="38" customFormat="1" ht="22.5" customHeight="1">
      <c r="A9" s="808"/>
      <c r="B9" s="215">
        <v>5</v>
      </c>
      <c r="C9" s="57" t="s">
        <v>130</v>
      </c>
      <c r="D9" s="41" t="s">
        <v>21</v>
      </c>
      <c r="E9" s="41" t="s">
        <v>21</v>
      </c>
      <c r="F9" s="41"/>
      <c r="G9" s="531" t="s">
        <v>917</v>
      </c>
      <c r="H9" s="93" t="str">
        <f t="shared" si="0"/>
        <v>바로가기</v>
      </c>
      <c r="I9" s="540">
        <v>2</v>
      </c>
      <c r="J9" s="50">
        <v>14</v>
      </c>
      <c r="K9" s="46">
        <v>490</v>
      </c>
      <c r="L9" s="46">
        <v>540</v>
      </c>
      <c r="M9" s="211"/>
      <c r="N9" s="212" t="s">
        <v>686</v>
      </c>
      <c r="O9" s="213"/>
      <c r="P9" s="212"/>
      <c r="Q9" s="213" t="s">
        <v>229</v>
      </c>
      <c r="R9" s="44"/>
      <c r="S9" s="211"/>
      <c r="T9" s="44"/>
      <c r="U9" s="211" t="s">
        <v>769</v>
      </c>
      <c r="V9" s="212"/>
      <c r="W9" s="213" t="s">
        <v>92</v>
      </c>
      <c r="X9" s="44"/>
      <c r="Y9" s="737" t="str">
        <f>IF(G9="","",VLOOKUP(G9,과정코드!$A$2:$B$494,2,0))</f>
        <v>COL0104529</v>
      </c>
    </row>
    <row r="10" spans="1:25" s="38" customFormat="1" ht="22.5" customHeight="1">
      <c r="A10" s="808"/>
      <c r="B10" s="215">
        <v>6</v>
      </c>
      <c r="C10" s="57" t="s">
        <v>130</v>
      </c>
      <c r="D10" s="41" t="s">
        <v>21</v>
      </c>
      <c r="E10" s="41" t="s">
        <v>21</v>
      </c>
      <c r="F10" s="41"/>
      <c r="G10" s="531" t="s">
        <v>916</v>
      </c>
      <c r="H10" s="93" t="str">
        <f t="shared" si="0"/>
        <v>바로가기</v>
      </c>
      <c r="I10" s="540">
        <v>3</v>
      </c>
      <c r="J10" s="50">
        <v>18</v>
      </c>
      <c r="K10" s="46">
        <v>580</v>
      </c>
      <c r="L10" s="46">
        <v>640</v>
      </c>
      <c r="M10" s="211"/>
      <c r="N10" s="212"/>
      <c r="O10" s="213" t="s">
        <v>233</v>
      </c>
      <c r="P10" s="44"/>
      <c r="Q10" s="370"/>
      <c r="R10" s="212"/>
      <c r="S10" s="211" t="s">
        <v>710</v>
      </c>
      <c r="T10" s="212"/>
      <c r="U10" s="213"/>
      <c r="V10" s="212"/>
      <c r="W10" s="213"/>
      <c r="X10" s="44" t="s">
        <v>844</v>
      </c>
      <c r="Y10" s="737" t="str">
        <f>IF(G10="","",VLOOKUP(G10,과정코드!$A$2:$B$494,2,0))</f>
        <v>COL0104530</v>
      </c>
    </row>
    <row r="11" spans="1:25" s="38" customFormat="1" ht="23.1" customHeight="1">
      <c r="A11" s="808"/>
      <c r="B11" s="215">
        <v>7</v>
      </c>
      <c r="C11" s="57" t="s">
        <v>130</v>
      </c>
      <c r="D11" s="41" t="s">
        <v>21</v>
      </c>
      <c r="E11" s="41" t="s">
        <v>21</v>
      </c>
      <c r="F11" s="41"/>
      <c r="G11" s="531" t="s">
        <v>165</v>
      </c>
      <c r="H11" s="93" t="str">
        <f t="shared" si="0"/>
        <v>바로가기</v>
      </c>
      <c r="I11" s="540">
        <v>3</v>
      </c>
      <c r="J11" s="50">
        <v>18</v>
      </c>
      <c r="K11" s="46">
        <v>580</v>
      </c>
      <c r="L11" s="46">
        <v>640</v>
      </c>
      <c r="M11" s="213"/>
      <c r="N11" s="44"/>
      <c r="O11" s="213" t="s">
        <v>658</v>
      </c>
      <c r="P11" s="212"/>
      <c r="Q11" s="211"/>
      <c r="R11" s="212" t="s">
        <v>73</v>
      </c>
      <c r="S11" s="211"/>
      <c r="T11" s="212"/>
      <c r="U11" s="213" t="s">
        <v>589</v>
      </c>
      <c r="V11" s="44"/>
      <c r="W11" s="213"/>
      <c r="X11" s="212"/>
      <c r="Y11" s="737" t="str">
        <f>IF(G11="","",VLOOKUP(G11,과정코드!$A$2:$B$494,2,0))</f>
        <v>COL0104531</v>
      </c>
    </row>
    <row r="12" spans="1:25" s="38" customFormat="1" ht="23.1" customHeight="1">
      <c r="A12" s="808"/>
      <c r="B12" s="215">
        <v>8</v>
      </c>
      <c r="C12" s="56" t="s">
        <v>130</v>
      </c>
      <c r="D12" s="41" t="s">
        <v>21</v>
      </c>
      <c r="E12" s="41" t="s">
        <v>21</v>
      </c>
      <c r="F12" s="41"/>
      <c r="G12" s="531" t="s">
        <v>225</v>
      </c>
      <c r="H12" s="93" t="str">
        <f t="shared" si="0"/>
        <v>바로가기</v>
      </c>
      <c r="I12" s="540">
        <v>3</v>
      </c>
      <c r="J12" s="50">
        <v>18</v>
      </c>
      <c r="K12" s="46">
        <v>580</v>
      </c>
      <c r="L12" s="46">
        <v>640</v>
      </c>
      <c r="M12" s="211"/>
      <c r="N12" s="212"/>
      <c r="O12" s="213"/>
      <c r="P12" s="44" t="s">
        <v>267</v>
      </c>
      <c r="Q12" s="213"/>
      <c r="R12" s="44"/>
      <c r="S12" s="213" t="s">
        <v>855</v>
      </c>
      <c r="T12" s="44"/>
      <c r="U12" s="213"/>
      <c r="V12" s="212"/>
      <c r="W12" s="213" t="s">
        <v>853</v>
      </c>
      <c r="X12" s="44"/>
      <c r="Y12" s="737" t="str">
        <f>IF(G12="","",VLOOKUP(G12,과정코드!$A$2:$B$494,2,0))</f>
        <v>COL0104532</v>
      </c>
    </row>
    <row r="13" spans="1:25" s="38" customFormat="1" ht="23.1" customHeight="1">
      <c r="A13" s="808"/>
      <c r="B13" s="215">
        <v>9</v>
      </c>
      <c r="C13" s="56" t="s">
        <v>130</v>
      </c>
      <c r="D13" s="41" t="s">
        <v>21</v>
      </c>
      <c r="E13" s="41" t="s">
        <v>21</v>
      </c>
      <c r="F13" s="41"/>
      <c r="G13" s="531" t="s">
        <v>915</v>
      </c>
      <c r="H13" s="93" t="str">
        <f t="shared" si="0"/>
        <v>바로가기</v>
      </c>
      <c r="I13" s="540">
        <v>2</v>
      </c>
      <c r="J13" s="50">
        <v>14</v>
      </c>
      <c r="K13" s="46">
        <v>490</v>
      </c>
      <c r="L13" s="46">
        <v>540</v>
      </c>
      <c r="M13" s="211"/>
      <c r="N13" s="212" t="s">
        <v>525</v>
      </c>
      <c r="O13" s="213"/>
      <c r="P13" s="44"/>
      <c r="Q13" s="211" t="s">
        <v>836</v>
      </c>
      <c r="R13" s="212"/>
      <c r="S13" s="211"/>
      <c r="T13" s="44"/>
      <c r="U13" s="213" t="s">
        <v>684</v>
      </c>
      <c r="V13" s="212"/>
      <c r="W13" s="213"/>
      <c r="X13" s="44"/>
      <c r="Y13" s="737" t="str">
        <f>IF(G13="","",VLOOKUP(G13,과정코드!$A$2:$B$494,2,0))</f>
        <v>COL0104533</v>
      </c>
    </row>
    <row r="14" spans="1:25" s="38" customFormat="1" ht="23.1" customHeight="1">
      <c r="A14" s="808"/>
      <c r="B14" s="215">
        <v>10</v>
      </c>
      <c r="C14" s="56" t="s">
        <v>130</v>
      </c>
      <c r="D14" s="41" t="s">
        <v>21</v>
      </c>
      <c r="E14" s="41" t="s">
        <v>21</v>
      </c>
      <c r="F14" s="41"/>
      <c r="G14" s="531" t="s">
        <v>914</v>
      </c>
      <c r="H14" s="93" t="str">
        <f t="shared" si="0"/>
        <v>바로가기</v>
      </c>
      <c r="I14" s="540">
        <v>2</v>
      </c>
      <c r="J14" s="50">
        <v>14</v>
      </c>
      <c r="K14" s="46">
        <v>490</v>
      </c>
      <c r="L14" s="46">
        <v>540</v>
      </c>
      <c r="M14" s="211"/>
      <c r="N14" s="44"/>
      <c r="O14" s="213"/>
      <c r="P14" s="212" t="s">
        <v>840</v>
      </c>
      <c r="Q14" s="211"/>
      <c r="R14" s="44"/>
      <c r="S14" s="211"/>
      <c r="T14" s="371"/>
      <c r="U14" s="213"/>
      <c r="V14" s="44" t="s">
        <v>913</v>
      </c>
      <c r="W14" s="211"/>
      <c r="X14" s="44"/>
      <c r="Y14" s="737" t="str">
        <f>IF(G14="","",VLOOKUP(G14,과정코드!$A$2:$B$494,2,0))</f>
        <v>COL0104534</v>
      </c>
    </row>
    <row r="15" spans="1:25" s="38" customFormat="1" ht="23.1" customHeight="1">
      <c r="A15" s="808"/>
      <c r="B15" s="215">
        <v>11</v>
      </c>
      <c r="C15" s="56" t="s">
        <v>130</v>
      </c>
      <c r="D15" s="41" t="s">
        <v>21</v>
      </c>
      <c r="E15" s="41" t="s">
        <v>21</v>
      </c>
      <c r="F15" s="170" t="s">
        <v>453</v>
      </c>
      <c r="G15" s="531" t="s">
        <v>912</v>
      </c>
      <c r="H15" s="93" t="str">
        <f t="shared" si="0"/>
        <v>바로가기</v>
      </c>
      <c r="I15" s="540">
        <v>1</v>
      </c>
      <c r="J15" s="50">
        <v>7</v>
      </c>
      <c r="K15" s="46">
        <v>250</v>
      </c>
      <c r="L15" s="46">
        <v>280</v>
      </c>
      <c r="M15" s="211"/>
      <c r="N15" s="212"/>
      <c r="O15" s="213" t="s">
        <v>717</v>
      </c>
      <c r="P15" s="44"/>
      <c r="Q15" s="211"/>
      <c r="R15" s="44" t="s">
        <v>911</v>
      </c>
      <c r="S15" s="211"/>
      <c r="T15" s="44"/>
      <c r="U15" s="211"/>
      <c r="V15" s="212" t="s">
        <v>910</v>
      </c>
      <c r="W15" s="211"/>
      <c r="X15" s="44"/>
      <c r="Y15" s="737" t="str">
        <f>IF(G15="","",VLOOKUP(G15,과정코드!$A$2:$B$494,2,0))</f>
        <v>COL0104535</v>
      </c>
    </row>
    <row r="16" spans="1:25" s="38" customFormat="1" ht="23.1" customHeight="1">
      <c r="A16" s="808"/>
      <c r="B16" s="215">
        <v>12</v>
      </c>
      <c r="C16" s="56" t="s">
        <v>130</v>
      </c>
      <c r="D16" s="41" t="s">
        <v>21</v>
      </c>
      <c r="E16" s="41" t="s">
        <v>21</v>
      </c>
      <c r="F16" s="170" t="s">
        <v>453</v>
      </c>
      <c r="G16" s="531" t="s">
        <v>909</v>
      </c>
      <c r="H16" s="93" t="str">
        <f t="shared" si="0"/>
        <v>바로가기</v>
      </c>
      <c r="I16" s="540">
        <v>2</v>
      </c>
      <c r="J16" s="50">
        <v>14</v>
      </c>
      <c r="K16" s="46">
        <v>490</v>
      </c>
      <c r="L16" s="46">
        <v>540</v>
      </c>
      <c r="M16" s="211"/>
      <c r="N16" s="212"/>
      <c r="O16" s="213"/>
      <c r="P16" s="44" t="s">
        <v>683</v>
      </c>
      <c r="Q16" s="211"/>
      <c r="R16" s="44"/>
      <c r="S16" s="211"/>
      <c r="T16" s="44"/>
      <c r="U16" s="211" t="s">
        <v>849</v>
      </c>
      <c r="V16" s="212"/>
      <c r="W16" s="211"/>
      <c r="X16" s="44"/>
      <c r="Y16" s="737" t="str">
        <f>IF(G16="","",VLOOKUP(G16,과정코드!$A$2:$B$494,2,0))</f>
        <v>COL0104536</v>
      </c>
    </row>
    <row r="17" spans="1:25" s="38" customFormat="1" ht="23.1" customHeight="1">
      <c r="A17" s="809"/>
      <c r="B17" s="215">
        <v>13</v>
      </c>
      <c r="C17" s="56" t="s">
        <v>130</v>
      </c>
      <c r="D17" s="41" t="s">
        <v>21</v>
      </c>
      <c r="E17" s="41" t="s">
        <v>21</v>
      </c>
      <c r="F17" s="170" t="s">
        <v>453</v>
      </c>
      <c r="G17" s="532" t="s">
        <v>908</v>
      </c>
      <c r="H17" s="93" t="str">
        <f t="shared" si="0"/>
        <v>바로가기</v>
      </c>
      <c r="I17" s="540">
        <v>3</v>
      </c>
      <c r="J17" s="50">
        <v>21</v>
      </c>
      <c r="K17" s="46">
        <v>620</v>
      </c>
      <c r="L17" s="46">
        <v>660</v>
      </c>
      <c r="M17" s="211"/>
      <c r="N17" s="44"/>
      <c r="O17" s="213"/>
      <c r="P17" s="44" t="s">
        <v>855</v>
      </c>
      <c r="Q17" s="211"/>
      <c r="R17" s="44"/>
      <c r="S17" s="211" t="s">
        <v>887</v>
      </c>
      <c r="T17" s="44"/>
      <c r="U17" s="211"/>
      <c r="V17" s="372" t="s">
        <v>907</v>
      </c>
      <c r="W17" s="211"/>
      <c r="X17" s="44"/>
      <c r="Y17" s="737" t="str">
        <f>IF(G17="","",VLOOKUP(G17,과정코드!$A$2:$B$494,2,0))</f>
        <v>COL0104537</v>
      </c>
    </row>
    <row r="18" spans="1:25" s="38" customFormat="1" ht="28.5" customHeight="1">
      <c r="A18" s="807" t="s">
        <v>906</v>
      </c>
      <c r="B18" s="215">
        <v>14</v>
      </c>
      <c r="C18" s="43"/>
      <c r="D18" s="41" t="s">
        <v>21</v>
      </c>
      <c r="E18" s="41"/>
      <c r="F18" s="41"/>
      <c r="G18" s="533" t="s">
        <v>905</v>
      </c>
      <c r="H18" s="93" t="str">
        <f t="shared" si="0"/>
        <v>바로가기</v>
      </c>
      <c r="I18" s="540">
        <v>3</v>
      </c>
      <c r="J18" s="50">
        <v>24</v>
      </c>
      <c r="K18" s="46">
        <v>700</v>
      </c>
      <c r="L18" s="46">
        <v>720</v>
      </c>
      <c r="M18" s="211"/>
      <c r="N18" s="212" t="s">
        <v>537</v>
      </c>
      <c r="O18" s="213"/>
      <c r="P18" s="212" t="s">
        <v>869</v>
      </c>
      <c r="Q18" s="213" t="s">
        <v>904</v>
      </c>
      <c r="R18" s="212"/>
      <c r="S18" s="211" t="s">
        <v>871</v>
      </c>
      <c r="T18" s="44"/>
      <c r="U18" s="213" t="s">
        <v>123</v>
      </c>
      <c r="V18" s="212"/>
      <c r="W18" s="211" t="s">
        <v>537</v>
      </c>
      <c r="X18" s="44"/>
      <c r="Y18" s="737" t="str">
        <f>IF(G18="","",VLOOKUP(G18,과정코드!$A$2:$B$494,2,0))</f>
        <v>COL0104538</v>
      </c>
    </row>
    <row r="19" spans="1:25" s="38" customFormat="1" ht="28.5" customHeight="1">
      <c r="A19" s="808"/>
      <c r="B19" s="215">
        <v>15</v>
      </c>
      <c r="C19" s="43"/>
      <c r="D19" s="41" t="s">
        <v>21</v>
      </c>
      <c r="E19" s="41"/>
      <c r="F19" s="41"/>
      <c r="G19" s="533" t="s">
        <v>903</v>
      </c>
      <c r="H19" s="93" t="str">
        <f t="shared" si="0"/>
        <v>바로가기</v>
      </c>
      <c r="I19" s="540">
        <v>5</v>
      </c>
      <c r="J19" s="50">
        <v>40</v>
      </c>
      <c r="K19" s="46">
        <v>1250</v>
      </c>
      <c r="L19" s="46">
        <v>1300</v>
      </c>
      <c r="M19" s="211"/>
      <c r="N19" s="44"/>
      <c r="O19" s="213" t="s">
        <v>664</v>
      </c>
      <c r="P19" s="44"/>
      <c r="Q19" s="211"/>
      <c r="R19" s="55" t="s">
        <v>834</v>
      </c>
      <c r="S19" s="265"/>
      <c r="T19" s="55"/>
      <c r="U19" s="265"/>
      <c r="V19" s="51" t="s">
        <v>801</v>
      </c>
      <c r="W19" s="211"/>
      <c r="X19" s="44"/>
      <c r="Y19" s="737" t="str">
        <f>IF(G19="","",VLOOKUP(G19,과정코드!$A$2:$B$494,2,0))</f>
        <v>COL0104539</v>
      </c>
    </row>
    <row r="20" spans="1:25" s="38" customFormat="1" ht="28.5" customHeight="1">
      <c r="A20" s="809"/>
      <c r="B20" s="215">
        <v>16</v>
      </c>
      <c r="C20" s="43"/>
      <c r="D20" s="41" t="s">
        <v>21</v>
      </c>
      <c r="E20" s="43"/>
      <c r="F20" s="43"/>
      <c r="G20" s="532" t="s">
        <v>902</v>
      </c>
      <c r="H20" s="93" t="str">
        <f t="shared" si="0"/>
        <v>바로가기</v>
      </c>
      <c r="I20" s="540">
        <v>10</v>
      </c>
      <c r="J20" s="50">
        <v>80</v>
      </c>
      <c r="K20" s="46">
        <v>1950</v>
      </c>
      <c r="L20" s="46">
        <v>1950</v>
      </c>
      <c r="M20" s="211"/>
      <c r="N20" s="44"/>
      <c r="O20" s="213"/>
      <c r="P20" s="44"/>
      <c r="Q20" s="211"/>
      <c r="R20" s="810" t="s">
        <v>1635</v>
      </c>
      <c r="S20" s="810"/>
      <c r="T20" s="44"/>
      <c r="U20" s="211"/>
      <c r="V20" s="742"/>
      <c r="W20" s="814" t="s">
        <v>1636</v>
      </c>
      <c r="X20" s="814"/>
      <c r="Y20" s="737" t="str">
        <f>IF(G20="","",VLOOKUP(G20,과정코드!$A$2:$B$494,2,0))</f>
        <v>COL0104540</v>
      </c>
    </row>
    <row r="21" spans="1:25" ht="30" customHeight="1">
      <c r="A21" s="481" t="s">
        <v>1674</v>
      </c>
      <c r="B21" s="87"/>
      <c r="C21" s="87"/>
      <c r="D21" s="87"/>
      <c r="E21" s="87"/>
      <c r="F21" s="87"/>
      <c r="G21" s="87"/>
      <c r="H21" s="241"/>
      <c r="I21" s="87"/>
      <c r="J21" s="87"/>
      <c r="K21" s="87"/>
      <c r="L21" s="88"/>
      <c r="M21" s="214" t="s">
        <v>16</v>
      </c>
      <c r="N21" s="214" t="s">
        <v>7</v>
      </c>
      <c r="O21" s="214" t="s">
        <v>9</v>
      </c>
      <c r="P21" s="214" t="s">
        <v>1</v>
      </c>
      <c r="Q21" s="214" t="s">
        <v>14</v>
      </c>
      <c r="R21" s="214" t="s">
        <v>0</v>
      </c>
      <c r="S21" s="214" t="s">
        <v>17</v>
      </c>
      <c r="T21" s="214" t="s">
        <v>13</v>
      </c>
      <c r="U21" s="214" t="s">
        <v>2</v>
      </c>
      <c r="V21" s="214" t="s">
        <v>11</v>
      </c>
      <c r="W21" s="214" t="s">
        <v>8</v>
      </c>
      <c r="X21" s="214" t="s">
        <v>19</v>
      </c>
      <c r="Y21" s="737" t="str">
        <f>IF(G21="","",VLOOKUP(G21,과정코드!$A$2:$B$494,2,0))</f>
        <v/>
      </c>
    </row>
    <row r="22" spans="1:25" ht="23.1" customHeight="1">
      <c r="A22" s="807" t="s">
        <v>1326</v>
      </c>
      <c r="B22" s="40">
        <v>1</v>
      </c>
      <c r="C22" s="56" t="s">
        <v>130</v>
      </c>
      <c r="D22" s="41" t="s">
        <v>21</v>
      </c>
      <c r="E22" s="41" t="s">
        <v>21</v>
      </c>
      <c r="F22" s="41"/>
      <c r="G22" s="534" t="s">
        <v>167</v>
      </c>
      <c r="H22" s="93" t="str">
        <f>IFERROR(HYPERLINK("https://www.ksaedu.or.kr/front/btoc/crs/off/crssesDetail.html?crscd="&amp;Y22,"바로가기"),"")</f>
        <v>바로가기</v>
      </c>
      <c r="I22" s="541">
        <v>2</v>
      </c>
      <c r="J22" s="50">
        <v>14</v>
      </c>
      <c r="K22" s="46">
        <v>490</v>
      </c>
      <c r="L22" s="46">
        <v>540</v>
      </c>
      <c r="M22" s="707" t="s">
        <v>807</v>
      </c>
      <c r="N22" s="119"/>
      <c r="O22" s="266" t="s">
        <v>901</v>
      </c>
      <c r="P22" s="705" t="s">
        <v>200</v>
      </c>
      <c r="Q22" s="707"/>
      <c r="R22" s="119" t="s">
        <v>109</v>
      </c>
      <c r="S22" s="266"/>
      <c r="T22" s="119" t="s">
        <v>66</v>
      </c>
      <c r="U22" s="707"/>
      <c r="V22" s="705" t="s">
        <v>580</v>
      </c>
      <c r="W22" s="707" t="s">
        <v>808</v>
      </c>
      <c r="X22" s="705" t="s">
        <v>464</v>
      </c>
      <c r="Y22" s="737" t="str">
        <f>IF(G22="","",VLOOKUP(G22,과정코드!$A$2:$B$494,2,0))</f>
        <v>COL0104541</v>
      </c>
    </row>
    <row r="23" spans="1:25" ht="23.1" customHeight="1">
      <c r="A23" s="808"/>
      <c r="B23" s="40">
        <v>2</v>
      </c>
      <c r="C23" s="57" t="s">
        <v>130</v>
      </c>
      <c r="D23" s="41" t="s">
        <v>21</v>
      </c>
      <c r="E23" s="41" t="s">
        <v>21</v>
      </c>
      <c r="F23" s="41"/>
      <c r="G23" s="534" t="s">
        <v>900</v>
      </c>
      <c r="H23" s="93" t="str">
        <f t="shared" ref="H23:H86" si="1">IFERROR(HYPERLINK("https://www.ksaedu.or.kr/front/btoc/crs/off/crssesDetail.html?crscd="&amp;Y23,"바로가기"),"")</f>
        <v>바로가기</v>
      </c>
      <c r="I23" s="541">
        <v>2</v>
      </c>
      <c r="J23" s="119">
        <v>15</v>
      </c>
      <c r="K23" s="46">
        <v>530</v>
      </c>
      <c r="L23" s="46">
        <v>580</v>
      </c>
      <c r="M23" s="707"/>
      <c r="N23" s="119"/>
      <c r="O23" s="266"/>
      <c r="P23" s="705" t="s">
        <v>680</v>
      </c>
      <c r="Q23" s="707"/>
      <c r="R23" s="119"/>
      <c r="S23" s="266"/>
      <c r="T23" s="119"/>
      <c r="U23" s="707"/>
      <c r="V23" s="705" t="s">
        <v>525</v>
      </c>
      <c r="W23" s="707"/>
      <c r="X23" s="705"/>
      <c r="Y23" s="737" t="str">
        <f>IF(G23="","",VLOOKUP(G23,과정코드!$A$2:$B$494,2,0))</f>
        <v>COL0104542</v>
      </c>
    </row>
    <row r="24" spans="1:25" ht="30" customHeight="1">
      <c r="A24" s="808"/>
      <c r="B24" s="40">
        <v>3</v>
      </c>
      <c r="C24" s="56" t="s">
        <v>130</v>
      </c>
      <c r="D24" s="41" t="s">
        <v>21</v>
      </c>
      <c r="E24" s="41" t="s">
        <v>21</v>
      </c>
      <c r="F24" s="41"/>
      <c r="G24" s="534" t="s">
        <v>169</v>
      </c>
      <c r="H24" s="93" t="str">
        <f t="shared" si="1"/>
        <v>바로가기</v>
      </c>
      <c r="I24" s="541">
        <v>3</v>
      </c>
      <c r="J24" s="50">
        <v>18</v>
      </c>
      <c r="K24" s="46">
        <v>580</v>
      </c>
      <c r="L24" s="46">
        <v>640</v>
      </c>
      <c r="M24" s="266"/>
      <c r="N24" s="119"/>
      <c r="O24" s="707" t="s">
        <v>712</v>
      </c>
      <c r="P24" s="119"/>
      <c r="Q24" s="266" t="s">
        <v>122</v>
      </c>
      <c r="R24" s="119"/>
      <c r="S24" s="707" t="s">
        <v>710</v>
      </c>
      <c r="T24" s="119"/>
      <c r="U24" s="266" t="s">
        <v>108</v>
      </c>
      <c r="V24" s="705"/>
      <c r="W24" s="266" t="s">
        <v>712</v>
      </c>
      <c r="X24" s="119"/>
      <c r="Y24" s="737" t="str">
        <f>IF(G24="","",VLOOKUP(G24,과정코드!$A$2:$B$494,2,0))</f>
        <v>COL0104543</v>
      </c>
    </row>
    <row r="25" spans="1:25" ht="22.5" customHeight="1">
      <c r="A25" s="808"/>
      <c r="B25" s="40">
        <v>4</v>
      </c>
      <c r="C25" s="56" t="s">
        <v>130</v>
      </c>
      <c r="D25" s="41" t="s">
        <v>21</v>
      </c>
      <c r="E25" s="41" t="s">
        <v>21</v>
      </c>
      <c r="F25" s="41"/>
      <c r="G25" s="534" t="s">
        <v>899</v>
      </c>
      <c r="H25" s="93" t="str">
        <f t="shared" si="1"/>
        <v>바로가기</v>
      </c>
      <c r="I25" s="542">
        <v>2</v>
      </c>
      <c r="J25" s="119">
        <v>14</v>
      </c>
      <c r="K25" s="46">
        <v>490</v>
      </c>
      <c r="L25" s="46">
        <v>540</v>
      </c>
      <c r="M25" s="266"/>
      <c r="N25" s="705" t="s">
        <v>92</v>
      </c>
      <c r="O25" s="707" t="s">
        <v>898</v>
      </c>
      <c r="P25" s="119" t="s">
        <v>121</v>
      </c>
      <c r="Q25" s="266" t="s">
        <v>897</v>
      </c>
      <c r="R25" s="705" t="s">
        <v>308</v>
      </c>
      <c r="S25" s="707" t="s">
        <v>686</v>
      </c>
      <c r="T25" s="119" t="s">
        <v>765</v>
      </c>
      <c r="U25" s="266" t="s">
        <v>896</v>
      </c>
      <c r="V25" s="705" t="s">
        <v>525</v>
      </c>
      <c r="W25" s="707" t="s">
        <v>249</v>
      </c>
      <c r="X25" s="119"/>
      <c r="Y25" s="737" t="str">
        <f>IF(G25="","",VLOOKUP(G25,과정코드!$A$2:$B$494,2,0))</f>
        <v>COL0104544</v>
      </c>
    </row>
    <row r="26" spans="1:25" ht="23.1" customHeight="1">
      <c r="A26" s="808"/>
      <c r="B26" s="40">
        <v>5</v>
      </c>
      <c r="C26" s="57" t="s">
        <v>130</v>
      </c>
      <c r="D26" s="41" t="s">
        <v>21</v>
      </c>
      <c r="E26" s="41" t="s">
        <v>21</v>
      </c>
      <c r="F26" s="41"/>
      <c r="G26" s="535" t="s">
        <v>895</v>
      </c>
      <c r="H26" s="93" t="str">
        <f t="shared" si="1"/>
        <v>바로가기</v>
      </c>
      <c r="I26" s="543">
        <v>2</v>
      </c>
      <c r="J26" s="120">
        <v>14</v>
      </c>
      <c r="K26" s="46">
        <v>490</v>
      </c>
      <c r="L26" s="46">
        <v>540</v>
      </c>
      <c r="M26" s="265"/>
      <c r="N26" s="55" t="s">
        <v>469</v>
      </c>
      <c r="O26" s="264" t="s">
        <v>92</v>
      </c>
      <c r="P26" s="51" t="s">
        <v>107</v>
      </c>
      <c r="Q26" s="708"/>
      <c r="R26" s="51" t="s">
        <v>59</v>
      </c>
      <c r="S26" s="264" t="s">
        <v>57</v>
      </c>
      <c r="T26" s="51" t="s">
        <v>528</v>
      </c>
      <c r="U26" s="264" t="s">
        <v>770</v>
      </c>
      <c r="V26" s="119" t="s">
        <v>894</v>
      </c>
      <c r="W26" s="707" t="s">
        <v>112</v>
      </c>
      <c r="X26" s="705"/>
      <c r="Y26" s="737" t="str">
        <f>IF(G26="","",VLOOKUP(G26,과정코드!$A$2:$B$494,2,0))</f>
        <v>COL0104545</v>
      </c>
    </row>
    <row r="27" spans="1:25" ht="23.1" customHeight="1">
      <c r="A27" s="808"/>
      <c r="B27" s="40">
        <v>6</v>
      </c>
      <c r="C27" s="57" t="s">
        <v>130</v>
      </c>
      <c r="D27" s="41" t="s">
        <v>21</v>
      </c>
      <c r="E27" s="41" t="s">
        <v>21</v>
      </c>
      <c r="F27" s="41"/>
      <c r="G27" s="534" t="s">
        <v>893</v>
      </c>
      <c r="H27" s="93" t="str">
        <f t="shared" si="1"/>
        <v>바로가기</v>
      </c>
      <c r="I27" s="542">
        <v>2</v>
      </c>
      <c r="J27" s="59">
        <v>14</v>
      </c>
      <c r="K27" s="121">
        <v>490</v>
      </c>
      <c r="L27" s="121">
        <v>540</v>
      </c>
      <c r="M27" s="268"/>
      <c r="N27" s="269"/>
      <c r="O27" s="270"/>
      <c r="P27" s="271" t="s">
        <v>840</v>
      </c>
      <c r="Q27" s="270"/>
      <c r="R27" s="271"/>
      <c r="S27" s="270"/>
      <c r="T27" s="269"/>
      <c r="U27" s="268" t="s">
        <v>770</v>
      </c>
      <c r="V27" s="269"/>
      <c r="W27" s="268"/>
      <c r="X27" s="269"/>
      <c r="Y27" s="737" t="str">
        <f>IF(G27="","",VLOOKUP(G27,과정코드!$A$2:$B$494,2,0))</f>
        <v>COL0104546</v>
      </c>
    </row>
    <row r="28" spans="1:25" ht="23.1" customHeight="1">
      <c r="A28" s="809"/>
      <c r="B28" s="40">
        <v>7</v>
      </c>
      <c r="C28" s="57" t="s">
        <v>130</v>
      </c>
      <c r="D28" s="41" t="s">
        <v>21</v>
      </c>
      <c r="E28" s="41" t="s">
        <v>21</v>
      </c>
      <c r="F28" s="170" t="s">
        <v>453</v>
      </c>
      <c r="G28" s="534" t="s">
        <v>892</v>
      </c>
      <c r="H28" s="93" t="str">
        <f t="shared" si="1"/>
        <v>바로가기</v>
      </c>
      <c r="I28" s="542">
        <v>1</v>
      </c>
      <c r="J28" s="59">
        <v>7</v>
      </c>
      <c r="K28" s="121">
        <v>250</v>
      </c>
      <c r="L28" s="121">
        <v>280</v>
      </c>
      <c r="M28" s="268"/>
      <c r="N28" s="269"/>
      <c r="O28" s="270"/>
      <c r="P28" s="271" t="s">
        <v>891</v>
      </c>
      <c r="Q28" s="270"/>
      <c r="R28" s="271"/>
      <c r="S28" s="270" t="s">
        <v>890</v>
      </c>
      <c r="T28" s="269"/>
      <c r="U28" s="268"/>
      <c r="V28" s="269"/>
      <c r="W28" s="268" t="s">
        <v>889</v>
      </c>
      <c r="X28" s="269"/>
      <c r="Y28" s="737" t="str">
        <f>IF(G28="","",VLOOKUP(G28,과정코드!$A$2:$B$494,2,0))</f>
        <v>COL0104547</v>
      </c>
    </row>
    <row r="29" spans="1:25" ht="23.1" customHeight="1">
      <c r="A29" s="807" t="s">
        <v>1327</v>
      </c>
      <c r="B29" s="40">
        <v>8</v>
      </c>
      <c r="C29" s="56" t="s">
        <v>130</v>
      </c>
      <c r="D29" s="41" t="s">
        <v>21</v>
      </c>
      <c r="E29" s="41" t="s">
        <v>21</v>
      </c>
      <c r="F29" s="41"/>
      <c r="G29" s="534" t="s">
        <v>888</v>
      </c>
      <c r="H29" s="93" t="str">
        <f t="shared" si="1"/>
        <v>바로가기</v>
      </c>
      <c r="I29" s="541">
        <v>3</v>
      </c>
      <c r="J29" s="50">
        <v>18</v>
      </c>
      <c r="K29" s="46">
        <v>580</v>
      </c>
      <c r="L29" s="46">
        <v>640</v>
      </c>
      <c r="M29" s="266"/>
      <c r="N29" s="705" t="s">
        <v>111</v>
      </c>
      <c r="O29" s="707"/>
      <c r="P29" s="119" t="s">
        <v>887</v>
      </c>
      <c r="Q29" s="707" t="s">
        <v>853</v>
      </c>
      <c r="R29" s="119"/>
      <c r="S29" s="266" t="s">
        <v>255</v>
      </c>
      <c r="T29" s="119"/>
      <c r="U29" s="266" t="s">
        <v>311</v>
      </c>
      <c r="V29" s="705"/>
      <c r="W29" s="707" t="s">
        <v>874</v>
      </c>
      <c r="X29" s="705"/>
      <c r="Y29" s="737" t="str">
        <f>IF(G29="","",VLOOKUP(G29,과정코드!$A$2:$B$494,2,0))</f>
        <v>COL0104548</v>
      </c>
    </row>
    <row r="30" spans="1:25" ht="23.1" customHeight="1">
      <c r="A30" s="808"/>
      <c r="B30" s="40">
        <v>9</v>
      </c>
      <c r="C30" s="56" t="s">
        <v>130</v>
      </c>
      <c r="D30" s="41" t="s">
        <v>21</v>
      </c>
      <c r="E30" s="41" t="s">
        <v>21</v>
      </c>
      <c r="F30" s="41"/>
      <c r="G30" s="534" t="s">
        <v>173</v>
      </c>
      <c r="H30" s="93" t="str">
        <f t="shared" si="1"/>
        <v>바로가기</v>
      </c>
      <c r="I30" s="542">
        <v>3</v>
      </c>
      <c r="J30" s="119">
        <v>18</v>
      </c>
      <c r="K30" s="46">
        <v>580</v>
      </c>
      <c r="L30" s="46">
        <v>640</v>
      </c>
      <c r="M30" s="266"/>
      <c r="N30" s="119" t="s">
        <v>166</v>
      </c>
      <c r="O30" s="707" t="s">
        <v>105</v>
      </c>
      <c r="P30" s="705" t="s">
        <v>625</v>
      </c>
      <c r="Q30" s="707" t="s">
        <v>111</v>
      </c>
      <c r="R30" s="119" t="s">
        <v>886</v>
      </c>
      <c r="S30" s="707" t="s">
        <v>881</v>
      </c>
      <c r="T30" s="705"/>
      <c r="U30" s="707" t="s">
        <v>231</v>
      </c>
      <c r="V30" s="705" t="s">
        <v>292</v>
      </c>
      <c r="W30" s="707" t="s">
        <v>658</v>
      </c>
      <c r="X30" s="119"/>
      <c r="Y30" s="737" t="str">
        <f>IF(G30="","",VLOOKUP(G30,과정코드!$A$2:$B$494,2,0))</f>
        <v>COL0104549</v>
      </c>
    </row>
    <row r="31" spans="1:25" ht="25.9" customHeight="1">
      <c r="A31" s="809"/>
      <c r="B31" s="40">
        <v>10</v>
      </c>
      <c r="C31" s="56" t="s">
        <v>130</v>
      </c>
      <c r="D31" s="41" t="s">
        <v>21</v>
      </c>
      <c r="E31" s="41" t="s">
        <v>21</v>
      </c>
      <c r="F31" s="41"/>
      <c r="G31" s="535" t="s">
        <v>175</v>
      </c>
      <c r="H31" s="93" t="str">
        <f t="shared" si="1"/>
        <v>바로가기</v>
      </c>
      <c r="I31" s="543">
        <v>3</v>
      </c>
      <c r="J31" s="120">
        <v>18</v>
      </c>
      <c r="K31" s="46">
        <v>580</v>
      </c>
      <c r="L31" s="46">
        <v>640</v>
      </c>
      <c r="M31" s="265"/>
      <c r="N31" s="55" t="s">
        <v>658</v>
      </c>
      <c r="O31" s="265"/>
      <c r="P31" s="272" t="s">
        <v>885</v>
      </c>
      <c r="Q31" s="273"/>
      <c r="R31" s="51" t="s">
        <v>314</v>
      </c>
      <c r="S31" s="265"/>
      <c r="T31" s="55"/>
      <c r="U31" s="265" t="s">
        <v>581</v>
      </c>
      <c r="V31" s="705"/>
      <c r="W31" s="707" t="s">
        <v>884</v>
      </c>
      <c r="X31" s="705"/>
      <c r="Y31" s="737" t="str">
        <f>IF(G31="","",VLOOKUP(G31,과정코드!$A$2:$B$494,2,0))</f>
        <v>COL0104550</v>
      </c>
    </row>
    <row r="32" spans="1:25" ht="28.5" customHeight="1">
      <c r="A32" s="807" t="s">
        <v>1328</v>
      </c>
      <c r="B32" s="40">
        <v>11</v>
      </c>
      <c r="C32" s="57"/>
      <c r="D32" s="41" t="s">
        <v>21</v>
      </c>
      <c r="E32" s="41"/>
      <c r="F32" s="41"/>
      <c r="G32" s="534" t="s">
        <v>883</v>
      </c>
      <c r="H32" s="93" t="str">
        <f t="shared" si="1"/>
        <v>바로가기</v>
      </c>
      <c r="I32" s="542">
        <v>12</v>
      </c>
      <c r="J32" s="406">
        <v>96</v>
      </c>
      <c r="K32" s="46">
        <v>2300</v>
      </c>
      <c r="L32" s="46">
        <v>2300</v>
      </c>
      <c r="M32" s="273"/>
      <c r="N32" s="272"/>
      <c r="O32" s="273"/>
      <c r="P32" s="812" t="s">
        <v>796</v>
      </c>
      <c r="Q32" s="812"/>
      <c r="R32" s="269" t="s">
        <v>794</v>
      </c>
      <c r="S32" s="273"/>
      <c r="T32" s="272"/>
      <c r="U32" s="274"/>
      <c r="V32" s="811" t="s">
        <v>795</v>
      </c>
      <c r="W32" s="811"/>
      <c r="X32" s="269" t="s">
        <v>794</v>
      </c>
      <c r="Y32" s="737" t="str">
        <f>IF(G32="","",VLOOKUP(G32,과정코드!$A$2:$B$494,2,0))</f>
        <v>COL0104551</v>
      </c>
    </row>
    <row r="33" spans="1:25" ht="28.5" customHeight="1">
      <c r="A33" s="808"/>
      <c r="B33" s="407">
        <v>12</v>
      </c>
      <c r="C33" s="411"/>
      <c r="D33" s="409" t="s">
        <v>21</v>
      </c>
      <c r="E33" s="337"/>
      <c r="F33" s="448"/>
      <c r="G33" s="344" t="s">
        <v>1355</v>
      </c>
      <c r="H33" s="93" t="str">
        <f t="shared" si="1"/>
        <v>바로가기</v>
      </c>
      <c r="I33" s="517">
        <v>10</v>
      </c>
      <c r="J33" s="341">
        <v>80</v>
      </c>
      <c r="K33" s="373">
        <v>2500</v>
      </c>
      <c r="L33" s="373">
        <v>2500</v>
      </c>
      <c r="M33" s="273"/>
      <c r="N33" s="346"/>
      <c r="O33" s="273"/>
      <c r="P33" s="346"/>
      <c r="Q33" s="273"/>
      <c r="R33" s="346"/>
      <c r="S33" s="273"/>
      <c r="T33" s="346"/>
      <c r="U33" s="273"/>
      <c r="V33" s="816" t="s">
        <v>1356</v>
      </c>
      <c r="W33" s="816"/>
      <c r="X33" s="450"/>
      <c r="Y33" s="737" t="str">
        <f>IF(G33="","",VLOOKUP(G33,과정코드!$A$2:$B$494,2,0))</f>
        <v>COL0104827</v>
      </c>
    </row>
    <row r="34" spans="1:25" ht="27" customHeight="1">
      <c r="A34" s="808"/>
      <c r="B34" s="40">
        <v>13</v>
      </c>
      <c r="C34" s="57" t="s">
        <v>130</v>
      </c>
      <c r="D34" s="41" t="s">
        <v>21</v>
      </c>
      <c r="E34" s="41" t="s">
        <v>21</v>
      </c>
      <c r="F34" s="41"/>
      <c r="G34" s="535" t="s">
        <v>882</v>
      </c>
      <c r="H34" s="93" t="str">
        <f t="shared" si="1"/>
        <v>바로가기</v>
      </c>
      <c r="I34" s="543">
        <v>3</v>
      </c>
      <c r="J34" s="120">
        <v>21</v>
      </c>
      <c r="K34" s="46">
        <v>620</v>
      </c>
      <c r="L34" s="46">
        <v>660</v>
      </c>
      <c r="M34" s="265" t="s">
        <v>854</v>
      </c>
      <c r="N34" s="51" t="s">
        <v>606</v>
      </c>
      <c r="O34" s="264" t="s">
        <v>98</v>
      </c>
      <c r="P34" s="709" t="s">
        <v>267</v>
      </c>
      <c r="Q34" s="273" t="s">
        <v>881</v>
      </c>
      <c r="R34" s="55" t="s">
        <v>710</v>
      </c>
      <c r="S34" s="264" t="s">
        <v>279</v>
      </c>
      <c r="T34" s="55" t="s">
        <v>854</v>
      </c>
      <c r="U34" s="265" t="s">
        <v>78</v>
      </c>
      <c r="V34" s="119" t="s">
        <v>880</v>
      </c>
      <c r="W34" s="707" t="s">
        <v>879</v>
      </c>
      <c r="X34" s="705" t="s">
        <v>581</v>
      </c>
      <c r="Y34" s="737" t="str">
        <f>IF(G34="","",VLOOKUP(G34,과정코드!$A$2:$B$494,2,0))</f>
        <v>COL0104552</v>
      </c>
    </row>
    <row r="35" spans="1:25" ht="23.1" customHeight="1">
      <c r="A35" s="808"/>
      <c r="B35" s="40">
        <v>14</v>
      </c>
      <c r="C35" s="57" t="s">
        <v>130</v>
      </c>
      <c r="D35" s="41" t="s">
        <v>21</v>
      </c>
      <c r="E35" s="41" t="s">
        <v>21</v>
      </c>
      <c r="F35" s="41"/>
      <c r="G35" s="535" t="s">
        <v>878</v>
      </c>
      <c r="H35" s="93" t="str">
        <f t="shared" si="1"/>
        <v>바로가기</v>
      </c>
      <c r="I35" s="543">
        <v>3</v>
      </c>
      <c r="J35" s="120">
        <v>18</v>
      </c>
      <c r="K35" s="46">
        <v>580</v>
      </c>
      <c r="L35" s="46">
        <v>640</v>
      </c>
      <c r="M35" s="265" t="s">
        <v>779</v>
      </c>
      <c r="N35" s="51" t="s">
        <v>877</v>
      </c>
      <c r="O35" s="708"/>
      <c r="P35" s="272" t="s">
        <v>855</v>
      </c>
      <c r="Q35" s="275" t="s">
        <v>818</v>
      </c>
      <c r="R35" s="51"/>
      <c r="S35" s="265" t="s">
        <v>876</v>
      </c>
      <c r="T35" s="55" t="s">
        <v>230</v>
      </c>
      <c r="U35" s="264" t="s">
        <v>226</v>
      </c>
      <c r="V35" s="705" t="s">
        <v>875</v>
      </c>
      <c r="W35" s="707"/>
      <c r="X35" s="119" t="s">
        <v>874</v>
      </c>
      <c r="Y35" s="737" t="str">
        <f>IF(G35="","",VLOOKUP(G35,과정코드!$A$2:$B$494,2,0))</f>
        <v>COL0104553</v>
      </c>
    </row>
    <row r="36" spans="1:25" ht="23.1" customHeight="1">
      <c r="A36" s="808"/>
      <c r="B36" s="40">
        <v>15</v>
      </c>
      <c r="C36" s="57" t="s">
        <v>130</v>
      </c>
      <c r="D36" s="41" t="s">
        <v>21</v>
      </c>
      <c r="E36" s="41" t="s">
        <v>21</v>
      </c>
      <c r="F36" s="41"/>
      <c r="G36" s="535" t="s">
        <v>873</v>
      </c>
      <c r="H36" s="93" t="str">
        <f t="shared" si="1"/>
        <v>바로가기</v>
      </c>
      <c r="I36" s="543">
        <v>2</v>
      </c>
      <c r="J36" s="120">
        <v>14</v>
      </c>
      <c r="K36" s="46">
        <v>490</v>
      </c>
      <c r="L36" s="46">
        <v>540</v>
      </c>
      <c r="M36" s="265"/>
      <c r="N36" s="51"/>
      <c r="O36" s="708" t="s">
        <v>455</v>
      </c>
      <c r="P36" s="272"/>
      <c r="Q36" s="275"/>
      <c r="R36" s="51" t="s">
        <v>872</v>
      </c>
      <c r="S36" s="265"/>
      <c r="T36" s="55"/>
      <c r="U36" s="264" t="s">
        <v>849</v>
      </c>
      <c r="V36" s="705"/>
      <c r="W36" s="707"/>
      <c r="X36" s="119"/>
      <c r="Y36" s="737" t="str">
        <f>IF(G36="","",VLOOKUP(G36,과정코드!$A$2:$B$494,2,0))</f>
        <v>COL0104554</v>
      </c>
    </row>
    <row r="37" spans="1:25" ht="23.1" customHeight="1">
      <c r="A37" s="808"/>
      <c r="B37" s="40">
        <v>16</v>
      </c>
      <c r="C37" s="57" t="s">
        <v>130</v>
      </c>
      <c r="D37" s="41" t="s">
        <v>21</v>
      </c>
      <c r="E37" s="41" t="s">
        <v>21</v>
      </c>
      <c r="F37" s="41"/>
      <c r="G37" s="535" t="s">
        <v>177</v>
      </c>
      <c r="H37" s="93" t="str">
        <f t="shared" si="1"/>
        <v>바로가기</v>
      </c>
      <c r="I37" s="543">
        <v>2</v>
      </c>
      <c r="J37" s="120">
        <v>14</v>
      </c>
      <c r="K37" s="46">
        <v>490</v>
      </c>
      <c r="L37" s="46">
        <v>540</v>
      </c>
      <c r="M37" s="276"/>
      <c r="N37" s="710"/>
      <c r="O37" s="270" t="s">
        <v>455</v>
      </c>
      <c r="P37" s="710" t="s">
        <v>88</v>
      </c>
      <c r="Q37" s="276"/>
      <c r="R37" s="710" t="s">
        <v>827</v>
      </c>
      <c r="S37" s="276"/>
      <c r="T37" s="710" t="s">
        <v>87</v>
      </c>
      <c r="U37" s="270" t="s">
        <v>679</v>
      </c>
      <c r="V37" s="710"/>
      <c r="W37" s="276" t="s">
        <v>89</v>
      </c>
      <c r="X37" s="710"/>
      <c r="Y37" s="737" t="str">
        <f>IF(G37="","",VLOOKUP(G37,과정코드!$A$2:$B$494,2,0))</f>
        <v>COL0104555</v>
      </c>
    </row>
    <row r="38" spans="1:25" ht="23.1" customHeight="1">
      <c r="A38" s="808"/>
      <c r="B38" s="40">
        <v>17</v>
      </c>
      <c r="C38" s="57" t="s">
        <v>130</v>
      </c>
      <c r="D38" s="41" t="s">
        <v>21</v>
      </c>
      <c r="E38" s="41" t="s">
        <v>21</v>
      </c>
      <c r="F38" s="41"/>
      <c r="G38" s="534" t="s">
        <v>178</v>
      </c>
      <c r="H38" s="93" t="str">
        <f t="shared" si="1"/>
        <v>바로가기</v>
      </c>
      <c r="I38" s="541">
        <v>3</v>
      </c>
      <c r="J38" s="50">
        <v>21</v>
      </c>
      <c r="K38" s="46">
        <v>620</v>
      </c>
      <c r="L38" s="46">
        <v>640</v>
      </c>
      <c r="M38" s="265" t="s">
        <v>779</v>
      </c>
      <c r="N38" s="55" t="s">
        <v>235</v>
      </c>
      <c r="O38" s="264" t="s">
        <v>122</v>
      </c>
      <c r="P38" s="709" t="s">
        <v>871</v>
      </c>
      <c r="Q38" s="708" t="s">
        <v>712</v>
      </c>
      <c r="R38" s="55" t="s">
        <v>870</v>
      </c>
      <c r="S38" s="265" t="s">
        <v>869</v>
      </c>
      <c r="T38" s="51" t="s">
        <v>790</v>
      </c>
      <c r="U38" s="264" t="s">
        <v>868</v>
      </c>
      <c r="V38" s="705" t="s">
        <v>589</v>
      </c>
      <c r="W38" s="266" t="s">
        <v>712</v>
      </c>
      <c r="X38" s="119" t="s">
        <v>314</v>
      </c>
      <c r="Y38" s="737" t="str">
        <f>IF(G38="","",VLOOKUP(G38,과정코드!$A$2:$B$494,2,0))</f>
        <v>COL0104556</v>
      </c>
    </row>
    <row r="39" spans="1:25" ht="27">
      <c r="A39" s="808"/>
      <c r="B39" s="40">
        <v>18</v>
      </c>
      <c r="C39" s="57" t="s">
        <v>130</v>
      </c>
      <c r="D39" s="41" t="s">
        <v>21</v>
      </c>
      <c r="E39" s="41" t="s">
        <v>21</v>
      </c>
      <c r="F39" s="41"/>
      <c r="G39" s="534" t="s">
        <v>234</v>
      </c>
      <c r="H39" s="93" t="str">
        <f t="shared" si="1"/>
        <v>바로가기</v>
      </c>
      <c r="I39" s="541">
        <v>2</v>
      </c>
      <c r="J39" s="50">
        <v>14</v>
      </c>
      <c r="K39" s="46">
        <v>490</v>
      </c>
      <c r="L39" s="46">
        <v>540</v>
      </c>
      <c r="M39" s="266" t="s">
        <v>287</v>
      </c>
      <c r="N39" s="705" t="s">
        <v>686</v>
      </c>
      <c r="O39" s="707" t="s">
        <v>867</v>
      </c>
      <c r="P39" s="705" t="s">
        <v>305</v>
      </c>
      <c r="Q39" s="707" t="s">
        <v>866</v>
      </c>
      <c r="R39" s="705" t="s">
        <v>245</v>
      </c>
      <c r="S39" s="707" t="s">
        <v>683</v>
      </c>
      <c r="T39" s="413" t="s">
        <v>861</v>
      </c>
      <c r="U39" s="707" t="s">
        <v>865</v>
      </c>
      <c r="V39" s="449" t="s">
        <v>179</v>
      </c>
      <c r="W39" s="707" t="s">
        <v>76</v>
      </c>
      <c r="X39" s="705" t="s">
        <v>714</v>
      </c>
      <c r="Y39" s="737" t="str">
        <f>IF(G39="","",VLOOKUP(G39,과정코드!$A$2:$B$494,2,0))</f>
        <v>COL0104557</v>
      </c>
    </row>
    <row r="40" spans="1:25" ht="23.1" customHeight="1">
      <c r="A40" s="808"/>
      <c r="B40" s="40">
        <v>19</v>
      </c>
      <c r="C40" s="57" t="s">
        <v>130</v>
      </c>
      <c r="D40" s="41" t="s">
        <v>21</v>
      </c>
      <c r="E40" s="41" t="s">
        <v>21</v>
      </c>
      <c r="F40" s="41"/>
      <c r="G40" s="534" t="s">
        <v>864</v>
      </c>
      <c r="H40" s="93" t="str">
        <f t="shared" si="1"/>
        <v>바로가기</v>
      </c>
      <c r="I40" s="542">
        <v>2</v>
      </c>
      <c r="J40" s="406">
        <v>14</v>
      </c>
      <c r="K40" s="121">
        <v>490</v>
      </c>
      <c r="L40" s="121">
        <v>540</v>
      </c>
      <c r="M40" s="270" t="s">
        <v>839</v>
      </c>
      <c r="N40" s="271" t="s">
        <v>118</v>
      </c>
      <c r="O40" s="270" t="s">
        <v>469</v>
      </c>
      <c r="P40" s="271" t="s">
        <v>90</v>
      </c>
      <c r="Q40" s="268" t="s">
        <v>766</v>
      </c>
      <c r="R40" s="271" t="s">
        <v>61</v>
      </c>
      <c r="S40" s="277" t="s">
        <v>771</v>
      </c>
      <c r="T40" s="271" t="s">
        <v>107</v>
      </c>
      <c r="U40" s="270" t="s">
        <v>146</v>
      </c>
      <c r="V40" s="269" t="s">
        <v>863</v>
      </c>
      <c r="W40" s="268" t="s">
        <v>228</v>
      </c>
      <c r="X40" s="269" t="s">
        <v>101</v>
      </c>
      <c r="Y40" s="737" t="str">
        <f>IF(G40="","",VLOOKUP(G40,과정코드!$A$2:$B$494,2,0))</f>
        <v>COL0104558</v>
      </c>
    </row>
    <row r="41" spans="1:25" ht="23.1" customHeight="1">
      <c r="A41" s="808"/>
      <c r="B41" s="40">
        <v>20</v>
      </c>
      <c r="C41" s="57" t="s">
        <v>130</v>
      </c>
      <c r="D41" s="41" t="s">
        <v>21</v>
      </c>
      <c r="E41" s="41" t="s">
        <v>21</v>
      </c>
      <c r="F41" s="41"/>
      <c r="G41" s="534" t="s">
        <v>862</v>
      </c>
      <c r="H41" s="93" t="str">
        <f t="shared" si="1"/>
        <v>바로가기</v>
      </c>
      <c r="I41" s="541">
        <v>2</v>
      </c>
      <c r="J41" s="50">
        <v>14</v>
      </c>
      <c r="K41" s="46">
        <v>490</v>
      </c>
      <c r="L41" s="46">
        <v>540</v>
      </c>
      <c r="M41" s="707"/>
      <c r="N41" s="705" t="s">
        <v>455</v>
      </c>
      <c r="O41" s="707" t="s">
        <v>861</v>
      </c>
      <c r="P41" s="705" t="s">
        <v>199</v>
      </c>
      <c r="Q41" s="707" t="s">
        <v>274</v>
      </c>
      <c r="R41" s="705" t="s">
        <v>580</v>
      </c>
      <c r="S41" s="707" t="s">
        <v>119</v>
      </c>
      <c r="T41" s="705"/>
      <c r="U41" s="707" t="s">
        <v>769</v>
      </c>
      <c r="V41" s="705"/>
      <c r="W41" s="266" t="s">
        <v>310</v>
      </c>
      <c r="X41" s="705" t="s">
        <v>769</v>
      </c>
      <c r="Y41" s="737" t="str">
        <f>IF(G41="","",VLOOKUP(G41,과정코드!$A$2:$B$494,2,0))</f>
        <v>COL0104559</v>
      </c>
    </row>
    <row r="42" spans="1:25" ht="23.1" customHeight="1">
      <c r="A42" s="808"/>
      <c r="B42" s="40">
        <v>21</v>
      </c>
      <c r="C42" s="57" t="s">
        <v>130</v>
      </c>
      <c r="D42" s="41" t="s">
        <v>21</v>
      </c>
      <c r="E42" s="41"/>
      <c r="F42" s="41"/>
      <c r="G42" s="535" t="s">
        <v>183</v>
      </c>
      <c r="H42" s="93" t="str">
        <f t="shared" si="1"/>
        <v>바로가기</v>
      </c>
      <c r="I42" s="543">
        <v>3</v>
      </c>
      <c r="J42" s="120">
        <v>23</v>
      </c>
      <c r="K42" s="46">
        <v>660</v>
      </c>
      <c r="L42" s="46">
        <v>700</v>
      </c>
      <c r="M42" s="265"/>
      <c r="N42" s="55"/>
      <c r="O42" s="265" t="s">
        <v>860</v>
      </c>
      <c r="P42" s="272" t="s">
        <v>855</v>
      </c>
      <c r="Q42" s="264" t="s">
        <v>847</v>
      </c>
      <c r="R42" s="51"/>
      <c r="S42" s="278" t="s">
        <v>859</v>
      </c>
      <c r="T42" s="55" t="s">
        <v>858</v>
      </c>
      <c r="U42" s="264"/>
      <c r="V42" s="705" t="s">
        <v>230</v>
      </c>
      <c r="W42" s="266" t="s">
        <v>111</v>
      </c>
      <c r="X42" s="119"/>
      <c r="Y42" s="737" t="str">
        <f>IF(G42="","",VLOOKUP(G42,과정코드!$A$2:$B$494,2,0))</f>
        <v>COL0104560</v>
      </c>
    </row>
    <row r="43" spans="1:25" ht="23.1" customHeight="1">
      <c r="A43" s="808"/>
      <c r="B43" s="40">
        <v>22</v>
      </c>
      <c r="C43" s="57" t="s">
        <v>130</v>
      </c>
      <c r="D43" s="41" t="s">
        <v>21</v>
      </c>
      <c r="E43" s="41"/>
      <c r="F43" s="41"/>
      <c r="G43" s="534" t="s">
        <v>857</v>
      </c>
      <c r="H43" s="93" t="str">
        <f t="shared" si="1"/>
        <v>바로가기</v>
      </c>
      <c r="I43" s="542">
        <v>3</v>
      </c>
      <c r="J43" s="406">
        <v>23</v>
      </c>
      <c r="K43" s="46">
        <v>660</v>
      </c>
      <c r="L43" s="46">
        <v>700</v>
      </c>
      <c r="M43" s="276"/>
      <c r="N43" s="710"/>
      <c r="O43" s="270" t="s">
        <v>853</v>
      </c>
      <c r="P43" s="710"/>
      <c r="Q43" s="276" t="s">
        <v>256</v>
      </c>
      <c r="R43" s="710"/>
      <c r="S43" s="276" t="s">
        <v>855</v>
      </c>
      <c r="T43" s="710"/>
      <c r="U43" s="270"/>
      <c r="V43" s="710" t="s">
        <v>854</v>
      </c>
      <c r="W43" s="276"/>
      <c r="X43" s="710"/>
      <c r="Y43" s="737" t="str">
        <f>IF(G43="","",VLOOKUP(G43,과정코드!$A$2:$B$494,2,0))</f>
        <v>COL0104561</v>
      </c>
    </row>
    <row r="44" spans="1:25" ht="23.1" customHeight="1">
      <c r="A44" s="808"/>
      <c r="B44" s="40">
        <v>23</v>
      </c>
      <c r="C44" s="57" t="s">
        <v>130</v>
      </c>
      <c r="D44" s="41" t="s">
        <v>21</v>
      </c>
      <c r="E44" s="41" t="s">
        <v>21</v>
      </c>
      <c r="F44" s="41"/>
      <c r="G44" s="535" t="s">
        <v>184</v>
      </c>
      <c r="H44" s="93" t="str">
        <f t="shared" si="1"/>
        <v>바로가기</v>
      </c>
      <c r="I44" s="543">
        <v>3</v>
      </c>
      <c r="J44" s="120">
        <v>21</v>
      </c>
      <c r="K44" s="46">
        <v>620</v>
      </c>
      <c r="L44" s="46">
        <v>660</v>
      </c>
      <c r="M44" s="265"/>
      <c r="N44" s="55" t="s">
        <v>174</v>
      </c>
      <c r="O44" s="264" t="s">
        <v>856</v>
      </c>
      <c r="P44" s="482" t="s">
        <v>340</v>
      </c>
      <c r="Q44" s="273" t="s">
        <v>254</v>
      </c>
      <c r="R44" s="55"/>
      <c r="S44" s="265" t="s">
        <v>852</v>
      </c>
      <c r="T44" s="55"/>
      <c r="U44" s="265" t="s">
        <v>851</v>
      </c>
      <c r="V44" s="705" t="s">
        <v>850</v>
      </c>
      <c r="W44" s="279"/>
      <c r="X44" s="119"/>
      <c r="Y44" s="737" t="str">
        <f>IF(G44="","",VLOOKUP(G44,과정코드!$A$2:$B$494,2,0))</f>
        <v>COL0104562</v>
      </c>
    </row>
    <row r="45" spans="1:25" ht="23.1" customHeight="1">
      <c r="A45" s="808"/>
      <c r="B45" s="40">
        <v>24</v>
      </c>
      <c r="C45" s="57" t="s">
        <v>130</v>
      </c>
      <c r="D45" s="41" t="s">
        <v>21</v>
      </c>
      <c r="E45" s="41" t="s">
        <v>21</v>
      </c>
      <c r="F45" s="41"/>
      <c r="G45" s="535" t="s">
        <v>185</v>
      </c>
      <c r="H45" s="93" t="str">
        <f t="shared" si="1"/>
        <v>바로가기</v>
      </c>
      <c r="I45" s="543">
        <v>2</v>
      </c>
      <c r="J45" s="120">
        <v>14</v>
      </c>
      <c r="K45" s="46">
        <v>490</v>
      </c>
      <c r="L45" s="46">
        <v>540</v>
      </c>
      <c r="M45" s="265"/>
      <c r="N45" s="705" t="s">
        <v>170</v>
      </c>
      <c r="O45" s="707" t="s">
        <v>228</v>
      </c>
      <c r="P45" s="709" t="s">
        <v>469</v>
      </c>
      <c r="Q45" s="708" t="s">
        <v>102</v>
      </c>
      <c r="R45" s="51" t="s">
        <v>171</v>
      </c>
      <c r="S45" s="264" t="s">
        <v>680</v>
      </c>
      <c r="T45" s="55" t="s">
        <v>212</v>
      </c>
      <c r="U45" s="264" t="s">
        <v>529</v>
      </c>
      <c r="V45" s="705"/>
      <c r="W45" s="707" t="s">
        <v>305</v>
      </c>
      <c r="X45" s="119" t="s">
        <v>849</v>
      </c>
      <c r="Y45" s="737" t="str">
        <f>IF(G45="","",VLOOKUP(G45,과정코드!$A$2:$B$494,2,0))</f>
        <v>COL0104563</v>
      </c>
    </row>
    <row r="46" spans="1:25" ht="23.1" customHeight="1">
      <c r="A46" s="808"/>
      <c r="B46" s="40">
        <v>25</v>
      </c>
      <c r="C46" s="57" t="s">
        <v>130</v>
      </c>
      <c r="D46" s="41" t="s">
        <v>21</v>
      </c>
      <c r="E46" s="41" t="s">
        <v>21</v>
      </c>
      <c r="F46" s="41"/>
      <c r="G46" s="534" t="s">
        <v>848</v>
      </c>
      <c r="H46" s="93" t="str">
        <f t="shared" si="1"/>
        <v>바로가기</v>
      </c>
      <c r="I46" s="542">
        <v>3</v>
      </c>
      <c r="J46" s="119">
        <v>18</v>
      </c>
      <c r="K46" s="46">
        <v>580</v>
      </c>
      <c r="L46" s="46">
        <v>640</v>
      </c>
      <c r="M46" s="266" t="s">
        <v>114</v>
      </c>
      <c r="N46" s="705" t="s">
        <v>847</v>
      </c>
      <c r="O46" s="707"/>
      <c r="P46" s="705" t="s">
        <v>846</v>
      </c>
      <c r="Q46" s="266"/>
      <c r="R46" s="705" t="s">
        <v>791</v>
      </c>
      <c r="S46" s="266"/>
      <c r="T46" s="119" t="s">
        <v>845</v>
      </c>
      <c r="U46" s="707"/>
      <c r="V46" s="705" t="s">
        <v>589</v>
      </c>
      <c r="W46" s="707" t="s">
        <v>226</v>
      </c>
      <c r="X46" s="705" t="s">
        <v>844</v>
      </c>
      <c r="Y46" s="737" t="str">
        <f>IF(G46="","",VLOOKUP(G46,과정코드!$A$2:$B$494,2,0))</f>
        <v>COL0104564</v>
      </c>
    </row>
    <row r="47" spans="1:25" ht="23.1" customHeight="1">
      <c r="A47" s="808"/>
      <c r="B47" s="40">
        <v>26</v>
      </c>
      <c r="C47" s="57" t="s">
        <v>130</v>
      </c>
      <c r="D47" s="41" t="s">
        <v>21</v>
      </c>
      <c r="E47" s="41" t="s">
        <v>21</v>
      </c>
      <c r="F47" s="170" t="s">
        <v>453</v>
      </c>
      <c r="G47" s="534" t="s">
        <v>843</v>
      </c>
      <c r="H47" s="93" t="str">
        <f t="shared" si="1"/>
        <v>바로가기</v>
      </c>
      <c r="I47" s="542">
        <v>2</v>
      </c>
      <c r="J47" s="119">
        <v>14</v>
      </c>
      <c r="K47" s="46">
        <v>490</v>
      </c>
      <c r="L47" s="46">
        <v>540</v>
      </c>
      <c r="M47" s="707"/>
      <c r="N47" s="705"/>
      <c r="O47" s="707" t="s">
        <v>839</v>
      </c>
      <c r="P47" s="705"/>
      <c r="Q47" s="266"/>
      <c r="R47" s="705" t="s">
        <v>842</v>
      </c>
      <c r="S47" s="266"/>
      <c r="T47" s="119"/>
      <c r="U47" s="707" t="s">
        <v>351</v>
      </c>
      <c r="V47" s="705"/>
      <c r="W47" s="707" t="s">
        <v>469</v>
      </c>
      <c r="X47" s="705"/>
      <c r="Y47" s="737" t="str">
        <f>IF(G47="","",VLOOKUP(G47,과정코드!$A$2:$B$494,2,0))</f>
        <v>COL0104565</v>
      </c>
    </row>
    <row r="48" spans="1:25" ht="23.1" customHeight="1">
      <c r="A48" s="210"/>
      <c r="B48" s="40">
        <v>27</v>
      </c>
      <c r="C48" s="4"/>
      <c r="D48" s="162" t="s">
        <v>21</v>
      </c>
      <c r="E48" s="162"/>
      <c r="F48" s="259"/>
      <c r="G48" s="579" t="s">
        <v>1255</v>
      </c>
      <c r="H48" s="93" t="str">
        <f t="shared" si="1"/>
        <v>바로가기</v>
      </c>
      <c r="I48" s="518">
        <v>3</v>
      </c>
      <c r="J48" s="25">
        <v>24</v>
      </c>
      <c r="K48" s="30">
        <v>450</v>
      </c>
      <c r="L48" s="30">
        <v>450</v>
      </c>
      <c r="M48" s="707"/>
      <c r="N48" s="20" t="s">
        <v>537</v>
      </c>
      <c r="O48" s="707"/>
      <c r="P48" s="20" t="s">
        <v>774</v>
      </c>
      <c r="Q48" s="266"/>
      <c r="R48" s="20"/>
      <c r="S48" s="266" t="s">
        <v>774</v>
      </c>
      <c r="T48" s="20"/>
      <c r="U48" s="707"/>
      <c r="V48" s="20"/>
      <c r="W48" s="707" t="s">
        <v>658</v>
      </c>
      <c r="X48" s="20"/>
      <c r="Y48" s="737" t="str">
        <f>IF(G48="","",VLOOKUP(G48,과정코드!$A$2:$B$494,2,0))</f>
        <v>COL0104823</v>
      </c>
    </row>
    <row r="49" spans="1:25" ht="23.1" customHeight="1">
      <c r="A49" s="210"/>
      <c r="B49" s="40">
        <v>28</v>
      </c>
      <c r="C49" s="4"/>
      <c r="D49" s="162" t="s">
        <v>21</v>
      </c>
      <c r="E49" s="162"/>
      <c r="F49" s="259"/>
      <c r="G49" s="579" t="s">
        <v>1256</v>
      </c>
      <c r="H49" s="93" t="str">
        <f t="shared" si="1"/>
        <v>바로가기</v>
      </c>
      <c r="I49" s="518">
        <v>2</v>
      </c>
      <c r="J49" s="25">
        <v>16</v>
      </c>
      <c r="K49" s="30">
        <v>300</v>
      </c>
      <c r="L49" s="30">
        <v>300</v>
      </c>
      <c r="M49" s="707"/>
      <c r="N49" s="20"/>
      <c r="O49" s="707" t="s">
        <v>525</v>
      </c>
      <c r="P49" s="20"/>
      <c r="Q49" s="266" t="s">
        <v>714</v>
      </c>
      <c r="R49" s="20"/>
      <c r="S49" s="266"/>
      <c r="T49" s="20" t="s">
        <v>525</v>
      </c>
      <c r="U49" s="707"/>
      <c r="V49" s="20"/>
      <c r="W49" s="707"/>
      <c r="X49" s="20" t="s">
        <v>464</v>
      </c>
      <c r="Y49" s="737" t="str">
        <f>IF(G49="","",VLOOKUP(G49,과정코드!$A$2:$B$494,2,0))</f>
        <v>COL0104824</v>
      </c>
    </row>
    <row r="50" spans="1:25" ht="23.1" customHeight="1">
      <c r="A50" s="210"/>
      <c r="B50" s="40">
        <v>29</v>
      </c>
      <c r="C50" s="4"/>
      <c r="D50" s="162" t="s">
        <v>21</v>
      </c>
      <c r="E50" s="162"/>
      <c r="F50" s="259"/>
      <c r="G50" s="579" t="s">
        <v>346</v>
      </c>
      <c r="H50" s="93" t="str">
        <f t="shared" si="1"/>
        <v>바로가기</v>
      </c>
      <c r="I50" s="518">
        <v>3</v>
      </c>
      <c r="J50" s="25">
        <v>21</v>
      </c>
      <c r="K50" s="30">
        <v>450</v>
      </c>
      <c r="L50" s="30">
        <v>450</v>
      </c>
      <c r="M50" s="707"/>
      <c r="N50" s="20"/>
      <c r="O50" s="707" t="s">
        <v>847</v>
      </c>
      <c r="P50" s="20"/>
      <c r="Q50" s="266"/>
      <c r="R50" s="20" t="s">
        <v>1257</v>
      </c>
      <c r="S50" s="266"/>
      <c r="T50" s="20" t="s">
        <v>1258</v>
      </c>
      <c r="U50" s="707"/>
      <c r="V50" s="20" t="s">
        <v>1259</v>
      </c>
      <c r="W50" s="707"/>
      <c r="X50" s="20"/>
      <c r="Y50" s="737" t="str">
        <f>IF(G50="","",VLOOKUP(G50,과정코드!$A$2:$B$494,2,0))</f>
        <v>COL0104825</v>
      </c>
    </row>
    <row r="51" spans="1:25" ht="23.1" customHeight="1">
      <c r="A51" s="210"/>
      <c r="B51" s="40">
        <v>30</v>
      </c>
      <c r="C51" s="4"/>
      <c r="D51" s="162" t="s">
        <v>21</v>
      </c>
      <c r="E51" s="162"/>
      <c r="F51" s="259"/>
      <c r="G51" s="579" t="s">
        <v>347</v>
      </c>
      <c r="H51" s="93" t="str">
        <f t="shared" si="1"/>
        <v>바로가기</v>
      </c>
      <c r="I51" s="518">
        <v>1</v>
      </c>
      <c r="J51" s="25">
        <v>6</v>
      </c>
      <c r="K51" s="30">
        <v>350</v>
      </c>
      <c r="L51" s="30">
        <v>350</v>
      </c>
      <c r="M51" s="707"/>
      <c r="N51" s="20"/>
      <c r="O51" s="707" t="s">
        <v>1260</v>
      </c>
      <c r="P51" s="20" t="s">
        <v>356</v>
      </c>
      <c r="Q51" s="266" t="s">
        <v>1261</v>
      </c>
      <c r="R51" s="20"/>
      <c r="S51" s="266" t="s">
        <v>1262</v>
      </c>
      <c r="T51" s="20" t="s">
        <v>354</v>
      </c>
      <c r="U51" s="707"/>
      <c r="V51" s="20" t="s">
        <v>1263</v>
      </c>
      <c r="W51" s="707"/>
      <c r="X51" s="20"/>
      <c r="Y51" s="737" t="str">
        <f>IF(G51="","",VLOOKUP(G51,과정코드!$A$2:$B$494,2,0))</f>
        <v>COL0104826</v>
      </c>
    </row>
    <row r="52" spans="1:25" ht="26.25" customHeight="1">
      <c r="A52" s="807" t="s">
        <v>1329</v>
      </c>
      <c r="B52" s="40">
        <v>31</v>
      </c>
      <c r="C52" s="57" t="s">
        <v>130</v>
      </c>
      <c r="D52" s="41" t="s">
        <v>21</v>
      </c>
      <c r="E52" s="41" t="s">
        <v>21</v>
      </c>
      <c r="F52" s="41"/>
      <c r="G52" s="534" t="s">
        <v>187</v>
      </c>
      <c r="H52" s="93" t="str">
        <f t="shared" si="1"/>
        <v>바로가기</v>
      </c>
      <c r="I52" s="542">
        <v>2</v>
      </c>
      <c r="J52" s="406">
        <v>14</v>
      </c>
      <c r="K52" s="121">
        <v>490</v>
      </c>
      <c r="L52" s="121">
        <v>540</v>
      </c>
      <c r="M52" s="707"/>
      <c r="N52" s="271" t="s">
        <v>685</v>
      </c>
      <c r="O52" s="707"/>
      <c r="P52" s="269"/>
      <c r="Q52" s="266" t="s">
        <v>684</v>
      </c>
      <c r="R52" s="280"/>
      <c r="S52" s="266"/>
      <c r="T52" s="269" t="s">
        <v>312</v>
      </c>
      <c r="U52" s="268"/>
      <c r="V52" s="269" t="s">
        <v>58</v>
      </c>
      <c r="W52" s="707"/>
      <c r="X52" s="269" t="s">
        <v>769</v>
      </c>
      <c r="Y52" s="737" t="str">
        <f>IF(G52="","",VLOOKUP(G52,과정코드!$A$2:$B$494,2,0))</f>
        <v>COL0104566</v>
      </c>
    </row>
    <row r="53" spans="1:25" ht="23.1" customHeight="1">
      <c r="A53" s="808"/>
      <c r="B53" s="40">
        <v>32</v>
      </c>
      <c r="C53" s="57" t="s">
        <v>130</v>
      </c>
      <c r="D53" s="41" t="s">
        <v>21</v>
      </c>
      <c r="E53" s="41" t="s">
        <v>21</v>
      </c>
      <c r="F53" s="41"/>
      <c r="G53" s="534" t="s">
        <v>188</v>
      </c>
      <c r="H53" s="93" t="str">
        <f t="shared" si="1"/>
        <v>바로가기</v>
      </c>
      <c r="I53" s="542">
        <v>2</v>
      </c>
      <c r="J53" s="119">
        <v>14</v>
      </c>
      <c r="K53" s="46">
        <v>490</v>
      </c>
      <c r="L53" s="46">
        <v>540</v>
      </c>
      <c r="M53" s="707"/>
      <c r="N53" s="119" t="s">
        <v>455</v>
      </c>
      <c r="O53" s="707" t="s">
        <v>310</v>
      </c>
      <c r="P53" s="705" t="s">
        <v>86</v>
      </c>
      <c r="Q53" s="266"/>
      <c r="R53" s="705" t="s">
        <v>90</v>
      </c>
      <c r="S53" s="266"/>
      <c r="T53" s="119" t="s">
        <v>180</v>
      </c>
      <c r="U53" s="707"/>
      <c r="V53" s="705" t="s">
        <v>62</v>
      </c>
      <c r="W53" s="707"/>
      <c r="X53" s="705" t="s">
        <v>714</v>
      </c>
      <c r="Y53" s="737" t="str">
        <f>IF(G53="","",VLOOKUP(G53,과정코드!$A$2:$B$494,2,0))</f>
        <v>COL0104567</v>
      </c>
    </row>
    <row r="54" spans="1:25" ht="23.1" customHeight="1">
      <c r="A54" s="808"/>
      <c r="B54" s="40">
        <v>33</v>
      </c>
      <c r="C54" s="57" t="s">
        <v>130</v>
      </c>
      <c r="D54" s="41" t="s">
        <v>21</v>
      </c>
      <c r="E54" s="41" t="s">
        <v>21</v>
      </c>
      <c r="F54" s="41"/>
      <c r="G54" s="534" t="s">
        <v>841</v>
      </c>
      <c r="H54" s="93" t="str">
        <f t="shared" si="1"/>
        <v>바로가기</v>
      </c>
      <c r="I54" s="542">
        <v>2</v>
      </c>
      <c r="J54" s="59">
        <v>15</v>
      </c>
      <c r="K54" s="46">
        <v>530</v>
      </c>
      <c r="L54" s="46">
        <v>580</v>
      </c>
      <c r="M54" s="707"/>
      <c r="N54" s="710"/>
      <c r="O54" s="270" t="s">
        <v>686</v>
      </c>
      <c r="P54" s="710"/>
      <c r="Q54" s="266" t="s">
        <v>714</v>
      </c>
      <c r="R54" s="710"/>
      <c r="S54" s="276"/>
      <c r="T54" s="710" t="s">
        <v>840</v>
      </c>
      <c r="U54" s="270"/>
      <c r="V54" s="710" t="s">
        <v>839</v>
      </c>
      <c r="W54" s="707"/>
      <c r="X54" s="710" t="s">
        <v>464</v>
      </c>
      <c r="Y54" s="737" t="str">
        <f>IF(G54="","",VLOOKUP(G54,과정코드!$A$2:$B$494,2,0))</f>
        <v>COL0104568</v>
      </c>
    </row>
    <row r="55" spans="1:25" ht="23.1" customHeight="1">
      <c r="A55" s="808"/>
      <c r="B55" s="40">
        <v>34</v>
      </c>
      <c r="C55" s="57" t="s">
        <v>130</v>
      </c>
      <c r="D55" s="41" t="s">
        <v>21</v>
      </c>
      <c r="E55" s="41"/>
      <c r="F55" s="170" t="s">
        <v>453</v>
      </c>
      <c r="G55" s="534" t="s">
        <v>838</v>
      </c>
      <c r="H55" s="93" t="str">
        <f t="shared" si="1"/>
        <v>바로가기</v>
      </c>
      <c r="I55" s="542">
        <v>2</v>
      </c>
      <c r="J55" s="59">
        <v>14</v>
      </c>
      <c r="K55" s="46">
        <v>490</v>
      </c>
      <c r="L55" s="46">
        <v>540</v>
      </c>
      <c r="M55" s="276"/>
      <c r="N55" s="710"/>
      <c r="O55" s="270" t="s">
        <v>837</v>
      </c>
      <c r="P55" s="710"/>
      <c r="Q55" s="276" t="s">
        <v>836</v>
      </c>
      <c r="R55" s="710"/>
      <c r="S55" s="276"/>
      <c r="T55" s="710"/>
      <c r="U55" s="270" t="s">
        <v>464</v>
      </c>
      <c r="V55" s="710"/>
      <c r="W55" s="707"/>
      <c r="X55" s="710"/>
      <c r="Y55" s="737" t="str">
        <f>IF(G55="","",VLOOKUP(G55,과정코드!$A$2:$B$494,2,0))</f>
        <v>COL0104569</v>
      </c>
    </row>
    <row r="56" spans="1:25" ht="27">
      <c r="A56" s="809"/>
      <c r="B56" s="407">
        <v>35</v>
      </c>
      <c r="C56" s="408"/>
      <c r="D56" s="409" t="s">
        <v>21</v>
      </c>
      <c r="E56" s="409"/>
      <c r="F56" s="409"/>
      <c r="G56" s="536" t="s">
        <v>1656</v>
      </c>
      <c r="H56" s="93" t="str">
        <f t="shared" si="1"/>
        <v>바로가기</v>
      </c>
      <c r="I56" s="542">
        <v>5</v>
      </c>
      <c r="J56" s="119">
        <v>40</v>
      </c>
      <c r="K56" s="46">
        <v>1150</v>
      </c>
      <c r="L56" s="46">
        <v>1200</v>
      </c>
      <c r="M56" s="266"/>
      <c r="N56" s="705"/>
      <c r="O56" s="707"/>
      <c r="P56" s="705" t="s">
        <v>835</v>
      </c>
      <c r="Q56" s="266"/>
      <c r="R56" s="705" t="s">
        <v>834</v>
      </c>
      <c r="S56" s="266"/>
      <c r="T56" s="119"/>
      <c r="U56" s="707" t="s">
        <v>833</v>
      </c>
      <c r="V56" s="705"/>
      <c r="W56" s="707"/>
      <c r="X56" s="705"/>
      <c r="Y56" s="737" t="str">
        <f>IF(G56="","",VLOOKUP(G56,과정코드!$A$2:$B$494,2,0))</f>
        <v>COL0104570</v>
      </c>
    </row>
    <row r="57" spans="1:25" ht="22.5" customHeight="1">
      <c r="A57" s="808" t="s">
        <v>832</v>
      </c>
      <c r="B57" s="40">
        <v>36</v>
      </c>
      <c r="C57" s="57" t="s">
        <v>130</v>
      </c>
      <c r="D57" s="41" t="s">
        <v>21</v>
      </c>
      <c r="E57" s="41" t="s">
        <v>21</v>
      </c>
      <c r="F57" s="41"/>
      <c r="G57" s="534" t="s">
        <v>831</v>
      </c>
      <c r="H57" s="93" t="str">
        <f t="shared" si="1"/>
        <v>바로가기</v>
      </c>
      <c r="I57" s="542">
        <v>2</v>
      </c>
      <c r="J57" s="59">
        <v>14</v>
      </c>
      <c r="K57" s="121">
        <v>490</v>
      </c>
      <c r="L57" s="121">
        <v>540</v>
      </c>
      <c r="M57" s="270"/>
      <c r="N57" s="269"/>
      <c r="O57" s="270"/>
      <c r="P57" s="269"/>
      <c r="Q57" s="270"/>
      <c r="R57" s="269" t="s">
        <v>99</v>
      </c>
      <c r="S57" s="270"/>
      <c r="T57" s="269"/>
      <c r="U57" s="270"/>
      <c r="V57" s="269" t="s">
        <v>529</v>
      </c>
      <c r="W57" s="270"/>
      <c r="X57" s="269"/>
      <c r="Y57" s="737" t="str">
        <f>IF(G57="","",VLOOKUP(G57,과정코드!$A$2:$B$494,2,0))</f>
        <v>COL0104571</v>
      </c>
    </row>
    <row r="58" spans="1:25" ht="25.9" customHeight="1">
      <c r="A58" s="808"/>
      <c r="B58" s="40">
        <v>37</v>
      </c>
      <c r="C58" s="56"/>
      <c r="D58" s="41" t="s">
        <v>21</v>
      </c>
      <c r="E58" s="56"/>
      <c r="F58" s="56"/>
      <c r="G58" s="534" t="s">
        <v>243</v>
      </c>
      <c r="H58" s="93" t="str">
        <f t="shared" si="1"/>
        <v>바로가기</v>
      </c>
      <c r="I58" s="542">
        <v>4</v>
      </c>
      <c r="J58" s="59">
        <v>30</v>
      </c>
      <c r="K58" s="121">
        <v>840</v>
      </c>
      <c r="L58" s="121">
        <v>900</v>
      </c>
      <c r="M58" s="270"/>
      <c r="N58" s="269"/>
      <c r="O58" s="270" t="s">
        <v>776</v>
      </c>
      <c r="P58" s="269"/>
      <c r="Q58" s="270"/>
      <c r="R58" s="269"/>
      <c r="S58" s="270" t="s">
        <v>830</v>
      </c>
      <c r="T58" s="269"/>
      <c r="U58" s="270"/>
      <c r="V58" s="280"/>
      <c r="W58" s="270" t="s">
        <v>829</v>
      </c>
      <c r="X58" s="269"/>
      <c r="Y58" s="737" t="str">
        <f>IF(G58="","",VLOOKUP(G58,과정코드!$A$2:$B$494,2,0))</f>
        <v>COL0104572</v>
      </c>
    </row>
    <row r="59" spans="1:25" ht="23.1" customHeight="1">
      <c r="A59" s="808"/>
      <c r="B59" s="40">
        <v>38</v>
      </c>
      <c r="C59" s="57" t="s">
        <v>130</v>
      </c>
      <c r="D59" s="41" t="s">
        <v>21</v>
      </c>
      <c r="E59" s="41" t="s">
        <v>21</v>
      </c>
      <c r="F59" s="41"/>
      <c r="G59" s="534" t="s">
        <v>828</v>
      </c>
      <c r="H59" s="93" t="str">
        <f t="shared" si="1"/>
        <v>바로가기</v>
      </c>
      <c r="I59" s="542">
        <v>2</v>
      </c>
      <c r="J59" s="59">
        <v>14</v>
      </c>
      <c r="K59" s="121">
        <v>490</v>
      </c>
      <c r="L59" s="121">
        <v>540</v>
      </c>
      <c r="M59" s="270"/>
      <c r="N59" s="281"/>
      <c r="O59" s="282"/>
      <c r="P59" s="281"/>
      <c r="Q59" s="283"/>
      <c r="R59" s="271" t="s">
        <v>827</v>
      </c>
      <c r="S59" s="270" t="s">
        <v>112</v>
      </c>
      <c r="T59" s="269"/>
      <c r="U59" s="270" t="s">
        <v>300</v>
      </c>
      <c r="V59" s="269" t="s">
        <v>826</v>
      </c>
      <c r="W59" s="268" t="s">
        <v>224</v>
      </c>
      <c r="X59" s="269"/>
      <c r="Y59" s="737" t="str">
        <f>IF(G59="","",VLOOKUP(G59,과정코드!$A$2:$B$494,2,0))</f>
        <v>COL0104573</v>
      </c>
    </row>
    <row r="60" spans="1:25" ht="23.1" customHeight="1">
      <c r="A60" s="808"/>
      <c r="B60" s="40">
        <v>39</v>
      </c>
      <c r="C60" s="57" t="s">
        <v>130</v>
      </c>
      <c r="D60" s="41" t="s">
        <v>21</v>
      </c>
      <c r="E60" s="41"/>
      <c r="F60" s="41"/>
      <c r="G60" s="534" t="s">
        <v>825</v>
      </c>
      <c r="H60" s="93" t="str">
        <f t="shared" si="1"/>
        <v>바로가기</v>
      </c>
      <c r="I60" s="542">
        <v>2</v>
      </c>
      <c r="J60" s="59">
        <v>14</v>
      </c>
      <c r="K60" s="121">
        <v>490</v>
      </c>
      <c r="L60" s="121">
        <v>540</v>
      </c>
      <c r="M60" s="268"/>
      <c r="N60" s="271" t="s">
        <v>824</v>
      </c>
      <c r="O60" s="268" t="s">
        <v>686</v>
      </c>
      <c r="P60" s="269"/>
      <c r="Q60" s="268" t="s">
        <v>102</v>
      </c>
      <c r="R60" s="269"/>
      <c r="S60" s="270"/>
      <c r="T60" s="269"/>
      <c r="U60" s="270" t="s">
        <v>252</v>
      </c>
      <c r="V60" s="271"/>
      <c r="W60" s="270" t="s">
        <v>686</v>
      </c>
      <c r="X60" s="269"/>
      <c r="Y60" s="737" t="str">
        <f>IF(G60="","",VLOOKUP(G60,과정코드!$A$2:$B$494,2,0))</f>
        <v>COL0104574</v>
      </c>
    </row>
    <row r="61" spans="1:25" ht="76.150000000000006" customHeight="1">
      <c r="A61" s="808"/>
      <c r="B61" s="40">
        <v>40</v>
      </c>
      <c r="C61" s="57" t="s">
        <v>130</v>
      </c>
      <c r="D61" s="41" t="s">
        <v>21</v>
      </c>
      <c r="E61" s="41" t="s">
        <v>21</v>
      </c>
      <c r="F61" s="41"/>
      <c r="G61" s="537" t="s">
        <v>1655</v>
      </c>
      <c r="H61" s="93" t="str">
        <f t="shared" si="1"/>
        <v>바로가기</v>
      </c>
      <c r="I61" s="542">
        <v>2</v>
      </c>
      <c r="J61" s="59">
        <v>15</v>
      </c>
      <c r="K61" s="121">
        <v>530</v>
      </c>
      <c r="L61" s="46">
        <v>580</v>
      </c>
      <c r="M61" s="268" t="s">
        <v>823</v>
      </c>
      <c r="N61" s="271" t="s">
        <v>822</v>
      </c>
      <c r="O61" s="268" t="s">
        <v>821</v>
      </c>
      <c r="P61" s="271" t="s">
        <v>1268</v>
      </c>
      <c r="Q61" s="268" t="s">
        <v>820</v>
      </c>
      <c r="R61" s="269"/>
      <c r="S61" s="270"/>
      <c r="T61" s="269"/>
      <c r="U61" s="268"/>
      <c r="V61" s="269"/>
      <c r="W61" s="270"/>
      <c r="X61" s="269" t="s">
        <v>819</v>
      </c>
      <c r="Y61" s="737" t="str">
        <f>IF(G61="","",VLOOKUP(G61,과정코드!$A$2:$B$494,2,0))</f>
        <v>COL0104575</v>
      </c>
    </row>
    <row r="62" spans="1:25" ht="27">
      <c r="A62" s="808"/>
      <c r="B62" s="40">
        <v>41</v>
      </c>
      <c r="C62" s="57" t="s">
        <v>130</v>
      </c>
      <c r="D62" s="409"/>
      <c r="E62" s="41" t="s">
        <v>21</v>
      </c>
      <c r="F62" s="41"/>
      <c r="G62" s="537" t="s">
        <v>1927</v>
      </c>
      <c r="H62" s="93" t="str">
        <f t="shared" si="1"/>
        <v>바로가기</v>
      </c>
      <c r="I62" s="542">
        <v>3</v>
      </c>
      <c r="J62" s="59">
        <v>23</v>
      </c>
      <c r="K62" s="121">
        <v>660</v>
      </c>
      <c r="L62" s="121">
        <v>700</v>
      </c>
      <c r="M62" s="270"/>
      <c r="N62" s="271" t="s">
        <v>712</v>
      </c>
      <c r="O62" s="268" t="s">
        <v>818</v>
      </c>
      <c r="P62" s="271" t="s">
        <v>817</v>
      </c>
      <c r="Q62" s="268" t="s">
        <v>816</v>
      </c>
      <c r="R62" s="269"/>
      <c r="S62" s="270"/>
      <c r="T62" s="269"/>
      <c r="U62" s="268"/>
      <c r="V62" s="269"/>
      <c r="W62" s="268"/>
      <c r="X62" s="269"/>
      <c r="Y62" s="737" t="str">
        <f>IF(G62="","",VLOOKUP(G62,과정코드!$A$2:$B$494,2,0))</f>
        <v>COL0104576</v>
      </c>
    </row>
    <row r="63" spans="1:25" ht="27">
      <c r="A63" s="809"/>
      <c r="B63" s="40">
        <v>42</v>
      </c>
      <c r="C63" s="56"/>
      <c r="D63" s="41" t="s">
        <v>21</v>
      </c>
      <c r="E63" s="56"/>
      <c r="F63" s="56"/>
      <c r="G63" s="534" t="s">
        <v>1928</v>
      </c>
      <c r="H63" s="93" t="str">
        <f t="shared" si="1"/>
        <v>바로가기</v>
      </c>
      <c r="I63" s="542">
        <v>4</v>
      </c>
      <c r="J63" s="59">
        <v>30</v>
      </c>
      <c r="K63" s="121">
        <v>840</v>
      </c>
      <c r="L63" s="121">
        <v>900</v>
      </c>
      <c r="M63" s="270" t="s">
        <v>815</v>
      </c>
      <c r="N63" s="271" t="s">
        <v>814</v>
      </c>
      <c r="O63" s="268" t="s">
        <v>813</v>
      </c>
      <c r="P63" s="271" t="s">
        <v>1269</v>
      </c>
      <c r="Q63" s="270" t="s">
        <v>812</v>
      </c>
      <c r="R63" s="269"/>
      <c r="S63" s="270"/>
      <c r="T63" s="269"/>
      <c r="U63" s="268" t="s">
        <v>811</v>
      </c>
      <c r="V63" s="269"/>
      <c r="W63" s="270" t="s">
        <v>810</v>
      </c>
      <c r="X63" s="269"/>
      <c r="Y63" s="737" t="str">
        <f>IF(G63="","",VLOOKUP(G63,과정코드!$A$2:$B$494,2,0))</f>
        <v>COL0104577</v>
      </c>
    </row>
    <row r="64" spans="1:25" ht="25.15" customHeight="1">
      <c r="A64" s="807" t="s">
        <v>809</v>
      </c>
      <c r="B64" s="40">
        <v>43</v>
      </c>
      <c r="C64" s="56" t="s">
        <v>130</v>
      </c>
      <c r="D64" s="41" t="s">
        <v>21</v>
      </c>
      <c r="E64" s="41" t="s">
        <v>21</v>
      </c>
      <c r="F64" s="41"/>
      <c r="G64" s="534" t="s">
        <v>191</v>
      </c>
      <c r="H64" s="93" t="str">
        <f t="shared" si="1"/>
        <v>바로가기</v>
      </c>
      <c r="I64" s="542">
        <v>2</v>
      </c>
      <c r="J64" s="59">
        <v>14</v>
      </c>
      <c r="K64" s="121">
        <v>490</v>
      </c>
      <c r="L64" s="121">
        <v>540</v>
      </c>
      <c r="M64" s="270"/>
      <c r="N64" s="269" t="s">
        <v>808</v>
      </c>
      <c r="O64" s="270"/>
      <c r="P64" s="269" t="s">
        <v>68</v>
      </c>
      <c r="Q64" s="270"/>
      <c r="R64" s="710" t="s">
        <v>464</v>
      </c>
      <c r="S64" s="270" t="s">
        <v>189</v>
      </c>
      <c r="T64" s="269"/>
      <c r="U64" s="270" t="s">
        <v>205</v>
      </c>
      <c r="V64" s="269" t="s">
        <v>807</v>
      </c>
      <c r="W64" s="270"/>
      <c r="X64" s="269"/>
      <c r="Y64" s="737" t="str">
        <f>IF(G64="","",VLOOKUP(G64,과정코드!$A$2:$B$494,2,0))</f>
        <v>COL0104578</v>
      </c>
    </row>
    <row r="65" spans="1:25" ht="25.15" customHeight="1">
      <c r="A65" s="808"/>
      <c r="B65" s="40">
        <v>44</v>
      </c>
      <c r="C65" s="57"/>
      <c r="D65" s="41" t="s">
        <v>21</v>
      </c>
      <c r="E65" s="57"/>
      <c r="F65" s="57"/>
      <c r="G65" s="534" t="s">
        <v>806</v>
      </c>
      <c r="H65" s="93" t="str">
        <f t="shared" si="1"/>
        <v>바로가기</v>
      </c>
      <c r="I65" s="542">
        <v>5</v>
      </c>
      <c r="J65" s="59">
        <v>38</v>
      </c>
      <c r="K65" s="121">
        <v>1050</v>
      </c>
      <c r="L65" s="121">
        <v>1100</v>
      </c>
      <c r="M65" s="270"/>
      <c r="N65" s="269" t="s">
        <v>664</v>
      </c>
      <c r="O65" s="270"/>
      <c r="P65" s="269"/>
      <c r="Q65" s="270" t="s">
        <v>805</v>
      </c>
      <c r="R65" s="269"/>
      <c r="S65" s="270"/>
      <c r="T65" s="269" t="s">
        <v>804</v>
      </c>
      <c r="U65" s="270"/>
      <c r="V65" s="269"/>
      <c r="W65" s="270" t="s">
        <v>803</v>
      </c>
      <c r="X65" s="269"/>
      <c r="Y65" s="737" t="str">
        <f>IF(G65="","",VLOOKUP(G65,과정코드!$A$2:$B$494,2,0))</f>
        <v>COL0104579</v>
      </c>
    </row>
    <row r="66" spans="1:25" ht="30" customHeight="1">
      <c r="A66" s="808"/>
      <c r="B66" s="40">
        <v>45</v>
      </c>
      <c r="C66" s="57"/>
      <c r="D66" s="41" t="s">
        <v>21</v>
      </c>
      <c r="E66" s="57"/>
      <c r="F66" s="57"/>
      <c r="G66" s="534" t="s">
        <v>1929</v>
      </c>
      <c r="H66" s="93" t="str">
        <f t="shared" si="1"/>
        <v>바로가기</v>
      </c>
      <c r="I66" s="542">
        <v>5</v>
      </c>
      <c r="J66" s="59">
        <v>40</v>
      </c>
      <c r="K66" s="121">
        <v>1150</v>
      </c>
      <c r="L66" s="121">
        <v>1200</v>
      </c>
      <c r="M66" s="270"/>
      <c r="N66" s="269"/>
      <c r="O66" s="284" t="s">
        <v>610</v>
      </c>
      <c r="P66" s="269"/>
      <c r="Q66" s="270"/>
      <c r="R66" s="269" t="s">
        <v>802</v>
      </c>
      <c r="S66" s="270"/>
      <c r="T66" s="269"/>
      <c r="U66" s="270"/>
      <c r="V66" s="269" t="s">
        <v>801</v>
      </c>
      <c r="W66" s="270"/>
      <c r="X66" s="269"/>
      <c r="Y66" s="737" t="str">
        <f>IF(G66="","",VLOOKUP(G66,과정코드!$A$2:$B$494,2,0))</f>
        <v>COL0104580</v>
      </c>
    </row>
    <row r="67" spans="1:25" ht="30" customHeight="1">
      <c r="A67" s="809"/>
      <c r="B67" s="40">
        <v>46</v>
      </c>
      <c r="C67" s="57"/>
      <c r="D67" s="41" t="s">
        <v>21</v>
      </c>
      <c r="E67" s="57"/>
      <c r="F67" s="57"/>
      <c r="G67" s="534" t="s">
        <v>1930</v>
      </c>
      <c r="H67" s="93" t="str">
        <f t="shared" si="1"/>
        <v>바로가기</v>
      </c>
      <c r="I67" s="542">
        <v>7</v>
      </c>
      <c r="J67" s="59">
        <v>56</v>
      </c>
      <c r="K67" s="121">
        <v>1400</v>
      </c>
      <c r="L67" s="121">
        <v>1500</v>
      </c>
      <c r="M67" s="276"/>
      <c r="N67" s="710"/>
      <c r="O67" s="276"/>
      <c r="P67" s="710"/>
      <c r="Q67" s="276"/>
      <c r="R67" s="817" t="s">
        <v>800</v>
      </c>
      <c r="S67" s="817"/>
      <c r="T67" s="269"/>
      <c r="U67" s="276"/>
      <c r="V67" s="285"/>
      <c r="W67" s="276" t="s">
        <v>799</v>
      </c>
      <c r="X67" s="269"/>
      <c r="Y67" s="737" t="str">
        <f>IF(G67="","",VLOOKUP(G67,과정코드!$A$2:$B$494,2,0))</f>
        <v>COL0104581</v>
      </c>
    </row>
    <row r="68" spans="1:25" ht="30" customHeight="1">
      <c r="A68" s="807" t="s">
        <v>798</v>
      </c>
      <c r="B68" s="40">
        <v>47</v>
      </c>
      <c r="C68" s="57"/>
      <c r="D68" s="41" t="s">
        <v>21</v>
      </c>
      <c r="E68" s="57"/>
      <c r="F68" s="57"/>
      <c r="G68" s="534" t="s">
        <v>797</v>
      </c>
      <c r="H68" s="93" t="str">
        <f t="shared" si="1"/>
        <v>바로가기</v>
      </c>
      <c r="I68" s="542">
        <v>12</v>
      </c>
      <c r="J68" s="59">
        <v>96</v>
      </c>
      <c r="K68" s="121">
        <v>2300</v>
      </c>
      <c r="L68" s="121">
        <v>2300</v>
      </c>
      <c r="M68" s="273"/>
      <c r="N68" s="272"/>
      <c r="O68" s="273"/>
      <c r="P68" s="813" t="s">
        <v>796</v>
      </c>
      <c r="Q68" s="813"/>
      <c r="R68" s="269" t="s">
        <v>794</v>
      </c>
      <c r="S68" s="273"/>
      <c r="T68" s="272"/>
      <c r="U68" s="274"/>
      <c r="V68" s="806" t="s">
        <v>795</v>
      </c>
      <c r="W68" s="806"/>
      <c r="X68" s="269" t="s">
        <v>794</v>
      </c>
      <c r="Y68" s="737" t="str">
        <f>IF(G68="","",VLOOKUP(G68,과정코드!$A$2:$B$494,2,0))</f>
        <v>COL0104582</v>
      </c>
    </row>
    <row r="69" spans="1:25" ht="30" customHeight="1">
      <c r="A69" s="808"/>
      <c r="B69" s="40">
        <v>48</v>
      </c>
      <c r="C69" s="57" t="s">
        <v>130</v>
      </c>
      <c r="D69" s="41" t="s">
        <v>21</v>
      </c>
      <c r="E69" s="41" t="s">
        <v>21</v>
      </c>
      <c r="F69" s="41"/>
      <c r="G69" s="534" t="s">
        <v>192</v>
      </c>
      <c r="H69" s="93" t="str">
        <f t="shared" si="1"/>
        <v>바로가기</v>
      </c>
      <c r="I69" s="542">
        <v>2</v>
      </c>
      <c r="J69" s="449">
        <v>15</v>
      </c>
      <c r="K69" s="121">
        <v>530</v>
      </c>
      <c r="L69" s="46">
        <v>580</v>
      </c>
      <c r="M69" s="268"/>
      <c r="N69" s="269" t="s">
        <v>469</v>
      </c>
      <c r="O69" s="270" t="s">
        <v>793</v>
      </c>
      <c r="P69" s="271"/>
      <c r="Q69" s="270" t="s">
        <v>198</v>
      </c>
      <c r="R69" s="271"/>
      <c r="S69" s="270" t="s">
        <v>769</v>
      </c>
      <c r="T69" s="269"/>
      <c r="U69" s="268" t="s">
        <v>101</v>
      </c>
      <c r="V69" s="269"/>
      <c r="W69" s="268" t="s">
        <v>469</v>
      </c>
      <c r="X69" s="269"/>
      <c r="Y69" s="737" t="str">
        <f>IF(G69="","",VLOOKUP(G69,과정코드!$A$2:$B$494,2,0))</f>
        <v>COL0104583</v>
      </c>
    </row>
    <row r="70" spans="1:25" ht="30" customHeight="1">
      <c r="A70" s="808"/>
      <c r="B70" s="40">
        <v>49</v>
      </c>
      <c r="C70" s="57" t="s">
        <v>130</v>
      </c>
      <c r="D70" s="41" t="s">
        <v>21</v>
      </c>
      <c r="E70" s="41" t="s">
        <v>21</v>
      </c>
      <c r="F70" s="41"/>
      <c r="G70" s="534" t="s">
        <v>193</v>
      </c>
      <c r="H70" s="93" t="str">
        <f t="shared" si="1"/>
        <v>바로가기</v>
      </c>
      <c r="I70" s="542">
        <v>3</v>
      </c>
      <c r="J70" s="59">
        <v>21</v>
      </c>
      <c r="K70" s="121">
        <v>620</v>
      </c>
      <c r="L70" s="121">
        <v>660</v>
      </c>
      <c r="M70" s="270"/>
      <c r="N70" s="269" t="s">
        <v>712</v>
      </c>
      <c r="O70" s="268"/>
      <c r="P70" s="269" t="s">
        <v>65</v>
      </c>
      <c r="Q70" s="286"/>
      <c r="R70" s="269" t="s">
        <v>792</v>
      </c>
      <c r="S70" s="270"/>
      <c r="T70" s="710" t="s">
        <v>791</v>
      </c>
      <c r="U70" s="268"/>
      <c r="V70" s="271" t="s">
        <v>790</v>
      </c>
      <c r="W70" s="270" t="s">
        <v>214</v>
      </c>
      <c r="X70" s="269"/>
      <c r="Y70" s="737" t="str">
        <f>IF(G70="","",VLOOKUP(G70,과정코드!$A$2:$B$494,2,0))</f>
        <v>COL0104584</v>
      </c>
    </row>
    <row r="71" spans="1:25" ht="30" customHeight="1">
      <c r="A71" s="808"/>
      <c r="B71" s="40">
        <v>50</v>
      </c>
      <c r="C71" s="57"/>
      <c r="D71" s="41" t="s">
        <v>21</v>
      </c>
      <c r="E71" s="41" t="s">
        <v>21</v>
      </c>
      <c r="F71" s="41"/>
      <c r="G71" s="534" t="s">
        <v>194</v>
      </c>
      <c r="H71" s="93" t="str">
        <f t="shared" si="1"/>
        <v>바로가기</v>
      </c>
      <c r="I71" s="542">
        <v>4</v>
      </c>
      <c r="J71" s="406">
        <v>28</v>
      </c>
      <c r="K71" s="121">
        <v>800</v>
      </c>
      <c r="L71" s="121">
        <v>850</v>
      </c>
      <c r="M71" s="276" t="s">
        <v>789</v>
      </c>
      <c r="N71" s="269"/>
      <c r="O71" s="265" t="s">
        <v>788</v>
      </c>
      <c r="P71" s="709" t="s">
        <v>787</v>
      </c>
      <c r="Q71" s="270" t="s">
        <v>786</v>
      </c>
      <c r="R71" s="710"/>
      <c r="S71" s="268" t="s">
        <v>785</v>
      </c>
      <c r="T71" s="710"/>
      <c r="U71" s="276" t="s">
        <v>784</v>
      </c>
      <c r="V71" s="710"/>
      <c r="W71" s="276" t="s">
        <v>783</v>
      </c>
      <c r="X71" s="710"/>
      <c r="Y71" s="737" t="str">
        <f>IF(G71="","",VLOOKUP(G71,과정코드!$A$2:$B$494,2,0))</f>
        <v>COL0104585</v>
      </c>
    </row>
    <row r="72" spans="1:25" ht="30" customHeight="1">
      <c r="A72" s="808"/>
      <c r="B72" s="40">
        <v>51</v>
      </c>
      <c r="C72" s="57" t="s">
        <v>130</v>
      </c>
      <c r="D72" s="41" t="s">
        <v>21</v>
      </c>
      <c r="E72" s="41" t="s">
        <v>21</v>
      </c>
      <c r="F72" s="41"/>
      <c r="G72" s="534" t="s">
        <v>782</v>
      </c>
      <c r="H72" s="93" t="str">
        <f t="shared" si="1"/>
        <v>바로가기</v>
      </c>
      <c r="I72" s="542">
        <v>3</v>
      </c>
      <c r="J72" s="406">
        <v>21</v>
      </c>
      <c r="K72" s="121">
        <v>620</v>
      </c>
      <c r="L72" s="121">
        <v>660</v>
      </c>
      <c r="M72" s="276"/>
      <c r="N72" s="710" t="s">
        <v>537</v>
      </c>
      <c r="O72" s="276"/>
      <c r="P72" s="710"/>
      <c r="Q72" s="276"/>
      <c r="R72" s="710" t="s">
        <v>710</v>
      </c>
      <c r="S72" s="276"/>
      <c r="T72" s="710"/>
      <c r="U72" s="276" t="s">
        <v>606</v>
      </c>
      <c r="V72" s="710"/>
      <c r="W72" s="276"/>
      <c r="X72" s="710"/>
      <c r="Y72" s="737" t="str">
        <f>IF(G72="","",VLOOKUP(G72,과정코드!$A$2:$B$494,2,0))</f>
        <v>COL0104586</v>
      </c>
    </row>
    <row r="73" spans="1:25" ht="23.1" customHeight="1">
      <c r="A73" s="808"/>
      <c r="B73" s="40">
        <v>52</v>
      </c>
      <c r="C73" s="57" t="s">
        <v>130</v>
      </c>
      <c r="D73" s="41" t="s">
        <v>21</v>
      </c>
      <c r="E73" s="41" t="s">
        <v>21</v>
      </c>
      <c r="F73" s="41"/>
      <c r="G73" s="534" t="s">
        <v>781</v>
      </c>
      <c r="H73" s="93" t="str">
        <f t="shared" si="1"/>
        <v>바로가기</v>
      </c>
      <c r="I73" s="542">
        <v>2</v>
      </c>
      <c r="J73" s="406">
        <v>14</v>
      </c>
      <c r="K73" s="121">
        <v>490</v>
      </c>
      <c r="L73" s="121">
        <v>540</v>
      </c>
      <c r="M73" s="270"/>
      <c r="N73" s="269"/>
      <c r="O73" s="270"/>
      <c r="P73" s="269" t="s">
        <v>686</v>
      </c>
      <c r="Q73" s="270"/>
      <c r="R73" s="269"/>
      <c r="S73" s="270"/>
      <c r="T73" s="269"/>
      <c r="U73" s="270" t="s">
        <v>464</v>
      </c>
      <c r="V73" s="710"/>
      <c r="W73" s="270"/>
      <c r="X73" s="269"/>
      <c r="Y73" s="737" t="str">
        <f>IF(G73="","",VLOOKUP(G73,과정코드!$A$2:$B$494,2,0))</f>
        <v>COL0104587</v>
      </c>
    </row>
    <row r="74" spans="1:25" ht="23.1" customHeight="1">
      <c r="A74" s="808"/>
      <c r="B74" s="40">
        <v>53</v>
      </c>
      <c r="C74" s="57" t="s">
        <v>130</v>
      </c>
      <c r="D74" s="41" t="s">
        <v>21</v>
      </c>
      <c r="E74" s="41" t="s">
        <v>21</v>
      </c>
      <c r="F74" s="41"/>
      <c r="G74" s="534" t="s">
        <v>780</v>
      </c>
      <c r="H74" s="93" t="str">
        <f t="shared" si="1"/>
        <v>바로가기</v>
      </c>
      <c r="I74" s="542">
        <v>3</v>
      </c>
      <c r="J74" s="406">
        <v>21</v>
      </c>
      <c r="K74" s="121">
        <v>620</v>
      </c>
      <c r="L74" s="121">
        <v>660</v>
      </c>
      <c r="M74" s="270"/>
      <c r="N74" s="269"/>
      <c r="O74" s="270" t="s">
        <v>712</v>
      </c>
      <c r="P74" s="269"/>
      <c r="Q74" s="270"/>
      <c r="R74" s="269" t="s">
        <v>774</v>
      </c>
      <c r="S74" s="270"/>
      <c r="T74" s="119"/>
      <c r="U74" s="270" t="s">
        <v>779</v>
      </c>
      <c r="V74" s="710"/>
      <c r="W74" s="270"/>
      <c r="X74" s="269"/>
      <c r="Y74" s="737" t="str">
        <f>IF(G74="","",VLOOKUP(G74,과정코드!$A$2:$B$494,2,0))</f>
        <v>COL0104588</v>
      </c>
    </row>
    <row r="75" spans="1:25" ht="23.1" customHeight="1">
      <c r="A75" s="808"/>
      <c r="B75" s="40">
        <v>54</v>
      </c>
      <c r="C75" s="57"/>
      <c r="D75" s="41" t="s">
        <v>21</v>
      </c>
      <c r="E75" s="41" t="s">
        <v>21</v>
      </c>
      <c r="F75" s="41"/>
      <c r="G75" s="534" t="s">
        <v>778</v>
      </c>
      <c r="H75" s="93" t="str">
        <f t="shared" si="1"/>
        <v>바로가기</v>
      </c>
      <c r="I75" s="542">
        <v>4</v>
      </c>
      <c r="J75" s="406">
        <v>27</v>
      </c>
      <c r="K75" s="121">
        <v>730</v>
      </c>
      <c r="L75" s="121">
        <v>770</v>
      </c>
      <c r="M75" s="276"/>
      <c r="N75" s="710"/>
      <c r="O75" s="276"/>
      <c r="P75" s="710" t="s">
        <v>777</v>
      </c>
      <c r="Q75" s="276"/>
      <c r="R75" s="710"/>
      <c r="S75" s="276"/>
      <c r="T75" s="710" t="s">
        <v>1357</v>
      </c>
      <c r="U75" s="276"/>
      <c r="V75" s="710" t="s">
        <v>1358</v>
      </c>
      <c r="W75" s="276"/>
      <c r="X75" s="710"/>
      <c r="Y75" s="737" t="str">
        <f>IF(G75="","",VLOOKUP(G75,과정코드!$A$2:$B$494,2,0))</f>
        <v>COL0104589</v>
      </c>
    </row>
    <row r="76" spans="1:25" ht="23.1" customHeight="1">
      <c r="A76" s="808"/>
      <c r="B76" s="40">
        <v>55</v>
      </c>
      <c r="C76" s="57" t="s">
        <v>130</v>
      </c>
      <c r="D76" s="41" t="s">
        <v>21</v>
      </c>
      <c r="E76" s="41" t="s">
        <v>21</v>
      </c>
      <c r="F76" s="41"/>
      <c r="G76" s="534" t="s">
        <v>775</v>
      </c>
      <c r="H76" s="93" t="str">
        <f t="shared" si="1"/>
        <v>바로가기</v>
      </c>
      <c r="I76" s="542">
        <v>3</v>
      </c>
      <c r="J76" s="406">
        <v>21</v>
      </c>
      <c r="K76" s="121">
        <v>620</v>
      </c>
      <c r="L76" s="121">
        <v>660</v>
      </c>
      <c r="M76" s="276"/>
      <c r="N76" s="710"/>
      <c r="O76" s="276"/>
      <c r="P76" s="710" t="s">
        <v>774</v>
      </c>
      <c r="Q76" s="276"/>
      <c r="R76" s="119"/>
      <c r="S76" s="276"/>
      <c r="T76" s="710"/>
      <c r="U76" s="276" t="s">
        <v>773</v>
      </c>
      <c r="V76" s="710"/>
      <c r="W76" s="276"/>
      <c r="X76" s="710"/>
      <c r="Y76" s="737" t="str">
        <f>IF(G76="","",VLOOKUP(G76,과정코드!$A$2:$B$494,2,0))</f>
        <v>COL0104590</v>
      </c>
    </row>
    <row r="77" spans="1:25" ht="23.1" customHeight="1">
      <c r="A77" s="808"/>
      <c r="B77" s="40">
        <v>56</v>
      </c>
      <c r="C77" s="57" t="s">
        <v>130</v>
      </c>
      <c r="D77" s="41" t="s">
        <v>21</v>
      </c>
      <c r="E77" s="41" t="s">
        <v>21</v>
      </c>
      <c r="F77" s="170" t="s">
        <v>453</v>
      </c>
      <c r="G77" s="534" t="s">
        <v>772</v>
      </c>
      <c r="H77" s="93" t="str">
        <f t="shared" si="1"/>
        <v>바로가기</v>
      </c>
      <c r="I77" s="542">
        <v>2</v>
      </c>
      <c r="J77" s="406">
        <v>14</v>
      </c>
      <c r="K77" s="121">
        <v>490</v>
      </c>
      <c r="L77" s="121">
        <v>540</v>
      </c>
      <c r="M77" s="276"/>
      <c r="N77" s="710"/>
      <c r="O77" s="276"/>
      <c r="P77" s="710" t="s">
        <v>771</v>
      </c>
      <c r="Q77" s="276"/>
      <c r="R77" s="119"/>
      <c r="S77" s="276"/>
      <c r="T77" s="710" t="s">
        <v>770</v>
      </c>
      <c r="U77" s="276"/>
      <c r="V77" s="710"/>
      <c r="W77" s="276"/>
      <c r="X77" s="710" t="s">
        <v>769</v>
      </c>
      <c r="Y77" s="737" t="str">
        <f>IF(G77="","",VLOOKUP(G77,과정코드!$A$2:$B$494,2,0))</f>
        <v>COL0104591</v>
      </c>
    </row>
    <row r="78" spans="1:25" ht="23.1" customHeight="1">
      <c r="A78" s="808"/>
      <c r="B78" s="40">
        <v>57</v>
      </c>
      <c r="C78" s="57" t="s">
        <v>130</v>
      </c>
      <c r="D78" s="41" t="s">
        <v>21</v>
      </c>
      <c r="E78" s="41" t="s">
        <v>21</v>
      </c>
      <c r="F78" s="170" t="s">
        <v>453</v>
      </c>
      <c r="G78" s="538" t="s">
        <v>1637</v>
      </c>
      <c r="H78" s="93" t="str">
        <f t="shared" si="1"/>
        <v>바로가기</v>
      </c>
      <c r="I78" s="542">
        <v>2</v>
      </c>
      <c r="J78" s="406">
        <v>14</v>
      </c>
      <c r="K78" s="121">
        <v>490</v>
      </c>
      <c r="L78" s="121">
        <v>540</v>
      </c>
      <c r="M78" s="276"/>
      <c r="N78" s="710"/>
      <c r="O78" s="276" t="s">
        <v>685</v>
      </c>
      <c r="P78" s="710"/>
      <c r="Q78" s="276"/>
      <c r="R78" s="119"/>
      <c r="S78" s="276" t="s">
        <v>769</v>
      </c>
      <c r="T78" s="710"/>
      <c r="U78" s="276"/>
      <c r="V78" s="710" t="s">
        <v>529</v>
      </c>
      <c r="W78" s="276"/>
      <c r="X78" s="710"/>
      <c r="Y78" s="737" t="str">
        <f>IF(G78="","",VLOOKUP(G78,과정코드!$A$2:$B$494,2,0))</f>
        <v>COL0104592</v>
      </c>
    </row>
    <row r="79" spans="1:25" ht="23.1" customHeight="1">
      <c r="A79" s="809"/>
      <c r="B79" s="40">
        <v>58</v>
      </c>
      <c r="C79" s="57" t="s">
        <v>130</v>
      </c>
      <c r="D79" s="41" t="s">
        <v>21</v>
      </c>
      <c r="E79" s="41" t="s">
        <v>21</v>
      </c>
      <c r="F79" s="41"/>
      <c r="G79" s="534" t="s">
        <v>1657</v>
      </c>
      <c r="H79" s="93" t="str">
        <f t="shared" si="1"/>
        <v>바로가기</v>
      </c>
      <c r="I79" s="542">
        <v>2</v>
      </c>
      <c r="J79" s="406">
        <v>14</v>
      </c>
      <c r="K79" s="121">
        <v>490</v>
      </c>
      <c r="L79" s="121">
        <v>540</v>
      </c>
      <c r="M79" s="270"/>
      <c r="N79" s="269"/>
      <c r="O79" s="270"/>
      <c r="P79" s="269" t="s">
        <v>680</v>
      </c>
      <c r="Q79" s="270"/>
      <c r="R79" s="269"/>
      <c r="S79" s="270"/>
      <c r="T79" s="119"/>
      <c r="U79" s="270"/>
      <c r="V79" s="710" t="s">
        <v>685</v>
      </c>
      <c r="W79" s="270"/>
      <c r="X79" s="269"/>
      <c r="Y79" s="737" t="str">
        <f>IF(G79="","",VLOOKUP(G79,과정코드!$A$2:$B$494,2,0))</f>
        <v>COL0104593</v>
      </c>
    </row>
    <row r="80" spans="1:25" ht="23.1" customHeight="1">
      <c r="A80" s="807" t="s">
        <v>768</v>
      </c>
      <c r="B80" s="40">
        <v>59</v>
      </c>
      <c r="C80" s="57" t="s">
        <v>130</v>
      </c>
      <c r="D80" s="41" t="s">
        <v>21</v>
      </c>
      <c r="E80" s="41" t="s">
        <v>21</v>
      </c>
      <c r="F80" s="170" t="s">
        <v>453</v>
      </c>
      <c r="G80" s="534" t="s">
        <v>767</v>
      </c>
      <c r="H80" s="93" t="str">
        <f t="shared" si="1"/>
        <v>바로가기</v>
      </c>
      <c r="I80" s="542">
        <v>2</v>
      </c>
      <c r="J80" s="406">
        <v>14</v>
      </c>
      <c r="K80" s="121">
        <v>490</v>
      </c>
      <c r="L80" s="121">
        <v>540</v>
      </c>
      <c r="M80" s="270"/>
      <c r="N80" s="269"/>
      <c r="O80" s="270" t="s">
        <v>685</v>
      </c>
      <c r="P80" s="269"/>
      <c r="Q80" s="270"/>
      <c r="R80" s="269" t="s">
        <v>766</v>
      </c>
      <c r="S80" s="270"/>
      <c r="T80" s="119"/>
      <c r="U80" s="270" t="s">
        <v>765</v>
      </c>
      <c r="V80" s="710"/>
      <c r="W80" s="270"/>
      <c r="X80" s="269"/>
      <c r="Y80" s="737" t="str">
        <f>IF(G80="","",VLOOKUP(G80,과정코드!$A$2:$B$494,2,0))</f>
        <v>COL0104594</v>
      </c>
    </row>
    <row r="81" spans="1:25" ht="23.1" customHeight="1">
      <c r="A81" s="809"/>
      <c r="B81" s="40">
        <v>60</v>
      </c>
      <c r="C81" s="56"/>
      <c r="D81" s="41" t="s">
        <v>21</v>
      </c>
      <c r="E81" s="41"/>
      <c r="F81" s="41"/>
      <c r="G81" s="534" t="s">
        <v>764</v>
      </c>
      <c r="H81" s="93" t="str">
        <f t="shared" si="1"/>
        <v>바로가기</v>
      </c>
      <c r="I81" s="542">
        <v>4</v>
      </c>
      <c r="J81" s="59">
        <v>28</v>
      </c>
      <c r="K81" s="121">
        <v>840</v>
      </c>
      <c r="L81" s="121">
        <v>900</v>
      </c>
      <c r="M81" s="276"/>
      <c r="N81" s="710"/>
      <c r="O81" s="276"/>
      <c r="P81" s="710"/>
      <c r="Q81" s="276" t="s">
        <v>763</v>
      </c>
      <c r="R81" s="710"/>
      <c r="S81" s="276"/>
      <c r="T81" s="710"/>
      <c r="U81" s="276"/>
      <c r="V81" s="710"/>
      <c r="W81" s="276" t="s">
        <v>762</v>
      </c>
      <c r="X81" s="710"/>
      <c r="Y81" s="737" t="str">
        <f>IF(G81="","",VLOOKUP(G81,과정코드!$A$2:$B$494,2,0))</f>
        <v>COL0104595</v>
      </c>
    </row>
    <row r="82" spans="1:25" ht="30" customHeight="1">
      <c r="A82" s="86" t="s">
        <v>1650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8"/>
      <c r="M82" s="214" t="s">
        <v>16</v>
      </c>
      <c r="N82" s="214" t="s">
        <v>7</v>
      </c>
      <c r="O82" s="214" t="s">
        <v>9</v>
      </c>
      <c r="P82" s="214" t="s">
        <v>1</v>
      </c>
      <c r="Q82" s="214" t="s">
        <v>14</v>
      </c>
      <c r="R82" s="214" t="s">
        <v>0</v>
      </c>
      <c r="S82" s="214" t="s">
        <v>17</v>
      </c>
      <c r="T82" s="214" t="s">
        <v>13</v>
      </c>
      <c r="U82" s="214" t="s">
        <v>2</v>
      </c>
      <c r="V82" s="214" t="s">
        <v>11</v>
      </c>
      <c r="W82" s="214" t="s">
        <v>8</v>
      </c>
      <c r="X82" s="214" t="s">
        <v>19</v>
      </c>
      <c r="Y82" s="737" t="str">
        <f>IF(G82="","",VLOOKUP(G82,과정코드!$A$2:$B$494,2,0))</f>
        <v/>
      </c>
    </row>
    <row r="83" spans="1:25" s="585" customFormat="1" ht="21" customHeight="1">
      <c r="A83" s="818" t="s">
        <v>1330</v>
      </c>
      <c r="B83" s="657">
        <v>1</v>
      </c>
      <c r="C83" s="411"/>
      <c r="D83" s="607" t="s">
        <v>21</v>
      </c>
      <c r="E83" s="409"/>
      <c r="F83" s="448"/>
      <c r="G83" s="743" t="s">
        <v>1413</v>
      </c>
      <c r="H83" s="744" t="str">
        <f t="shared" si="1"/>
        <v>바로가기</v>
      </c>
      <c r="I83" s="414" t="s">
        <v>44</v>
      </c>
      <c r="J83" s="341">
        <v>10</v>
      </c>
      <c r="K83" s="373">
        <v>700</v>
      </c>
      <c r="L83" s="373">
        <v>700</v>
      </c>
      <c r="M83" s="745"/>
      <c r="N83" s="346" t="s">
        <v>1305</v>
      </c>
      <c r="O83" s="745"/>
      <c r="P83" s="346"/>
      <c r="Q83" s="745"/>
      <c r="R83" s="346"/>
      <c r="S83" s="745"/>
      <c r="T83" s="346"/>
      <c r="U83" s="745"/>
      <c r="V83" s="346"/>
      <c r="W83" s="745"/>
      <c r="X83" s="346"/>
      <c r="Y83" s="737" t="str">
        <f>IF(G83="","",VLOOKUP(G83,과정코드!$A$2:$B$494,2,0))</f>
        <v>COL0104793</v>
      </c>
    </row>
    <row r="84" spans="1:25" s="585" customFormat="1" ht="21" customHeight="1">
      <c r="A84" s="818"/>
      <c r="B84" s="657">
        <v>2</v>
      </c>
      <c r="C84" s="427"/>
      <c r="D84" s="607" t="s">
        <v>21</v>
      </c>
      <c r="E84" s="607"/>
      <c r="F84" s="448"/>
      <c r="G84" s="359" t="s">
        <v>1652</v>
      </c>
      <c r="H84" s="744" t="str">
        <f t="shared" si="1"/>
        <v>바로가기</v>
      </c>
      <c r="I84" s="414">
        <v>3</v>
      </c>
      <c r="J84" s="341">
        <v>18</v>
      </c>
      <c r="K84" s="373">
        <v>900</v>
      </c>
      <c r="L84" s="373">
        <v>900</v>
      </c>
      <c r="M84" s="660"/>
      <c r="N84" s="349"/>
      <c r="O84" s="660"/>
      <c r="P84" s="349" t="s">
        <v>1306</v>
      </c>
      <c r="Q84" s="660"/>
      <c r="R84" s="349"/>
      <c r="S84" s="660"/>
      <c r="T84" s="349"/>
      <c r="U84" s="660"/>
      <c r="V84" s="349"/>
      <c r="W84" s="660"/>
      <c r="X84" s="349"/>
      <c r="Y84" s="737" t="str">
        <f>IF(G84="","",VLOOKUP(G84,과정코드!$A$2:$B$494,2,0))</f>
        <v>COL0104794</v>
      </c>
    </row>
    <row r="85" spans="1:25" s="585" customFormat="1" ht="21.75" customHeight="1">
      <c r="A85" s="818"/>
      <c r="B85" s="657">
        <v>3</v>
      </c>
      <c r="C85" s="427"/>
      <c r="D85" s="607" t="s">
        <v>21</v>
      </c>
      <c r="E85" s="607"/>
      <c r="F85" s="448"/>
      <c r="G85" s="359" t="s">
        <v>1651</v>
      </c>
      <c r="H85" s="744" t="str">
        <f t="shared" si="1"/>
        <v>바로가기</v>
      </c>
      <c r="I85" s="414">
        <v>3</v>
      </c>
      <c r="J85" s="341">
        <v>18</v>
      </c>
      <c r="K85" s="373">
        <v>1200</v>
      </c>
      <c r="L85" s="373">
        <v>1200</v>
      </c>
      <c r="M85" s="660"/>
      <c r="N85" s="349"/>
      <c r="O85" s="660"/>
      <c r="P85" s="349"/>
      <c r="Q85" s="660"/>
      <c r="R85" s="349"/>
      <c r="S85" s="660"/>
      <c r="T85" s="349"/>
      <c r="U85" s="660"/>
      <c r="V85" s="349" t="s">
        <v>1307</v>
      </c>
      <c r="W85" s="660"/>
      <c r="X85" s="349"/>
      <c r="Y85" s="737" t="str">
        <f>IF(G85="","",VLOOKUP(G85,과정코드!$A$2:$B$494,2,0))</f>
        <v>COL0104795</v>
      </c>
    </row>
    <row r="86" spans="1:25" s="585" customFormat="1" ht="21" customHeight="1">
      <c r="A86" s="818"/>
      <c r="B86" s="657">
        <v>4</v>
      </c>
      <c r="C86" s="411"/>
      <c r="D86" s="607" t="s">
        <v>21</v>
      </c>
      <c r="E86" s="607"/>
      <c r="F86" s="409"/>
      <c r="G86" s="359" t="s">
        <v>1308</v>
      </c>
      <c r="H86" s="744" t="str">
        <f t="shared" si="1"/>
        <v>바로가기</v>
      </c>
      <c r="I86" s="414">
        <v>3</v>
      </c>
      <c r="J86" s="341">
        <v>16</v>
      </c>
      <c r="K86" s="373">
        <v>950</v>
      </c>
      <c r="L86" s="373">
        <v>950</v>
      </c>
      <c r="M86" s="745"/>
      <c r="N86" s="346"/>
      <c r="O86" s="745"/>
      <c r="P86" s="346" t="s">
        <v>1309</v>
      </c>
      <c r="Q86" s="745"/>
      <c r="R86" s="346"/>
      <c r="S86" s="745"/>
      <c r="T86" s="346"/>
      <c r="U86" s="745"/>
      <c r="V86" s="346"/>
      <c r="W86" s="745"/>
      <c r="X86" s="346"/>
      <c r="Y86" s="737" t="str">
        <f>IF(G86="","",VLOOKUP(G86,과정코드!$A$2:$B$494,2,0))</f>
        <v>COL0104796</v>
      </c>
    </row>
    <row r="87" spans="1:25" s="585" customFormat="1" ht="21" customHeight="1">
      <c r="A87" s="818"/>
      <c r="B87" s="657">
        <v>5</v>
      </c>
      <c r="C87" s="411"/>
      <c r="D87" s="607" t="s">
        <v>21</v>
      </c>
      <c r="E87" s="409"/>
      <c r="F87" s="448"/>
      <c r="G87" s="359" t="s">
        <v>1310</v>
      </c>
      <c r="H87" s="744" t="str">
        <f t="shared" ref="H87:H89" si="2">IFERROR(HYPERLINK("https://www.ksaedu.or.kr/front/btoc/crs/off/crssesDetail.html?crscd="&amp;Y87,"바로가기"),"")</f>
        <v>바로가기</v>
      </c>
      <c r="I87" s="414">
        <v>4</v>
      </c>
      <c r="J87" s="341">
        <v>24</v>
      </c>
      <c r="K87" s="373">
        <v>1500</v>
      </c>
      <c r="L87" s="373">
        <v>1500</v>
      </c>
      <c r="M87" s="745"/>
      <c r="N87" s="346"/>
      <c r="O87" s="745" t="s">
        <v>1311</v>
      </c>
      <c r="P87" s="346"/>
      <c r="Q87" s="745"/>
      <c r="R87" s="346"/>
      <c r="S87" s="745"/>
      <c r="T87" s="346"/>
      <c r="U87" s="745"/>
      <c r="V87" s="346"/>
      <c r="W87" s="745"/>
      <c r="X87" s="346"/>
      <c r="Y87" s="737" t="str">
        <f>IF(G87="","",VLOOKUP(G87,과정코드!$A$2:$B$494,2,0))</f>
        <v>COL0104797</v>
      </c>
    </row>
    <row r="88" spans="1:25" s="585" customFormat="1" ht="21" customHeight="1">
      <c r="A88" s="818"/>
      <c r="B88" s="657">
        <v>6</v>
      </c>
      <c r="C88" s="427"/>
      <c r="D88" s="607" t="s">
        <v>21</v>
      </c>
      <c r="E88" s="607"/>
      <c r="F88" s="448"/>
      <c r="G88" s="359" t="s">
        <v>1312</v>
      </c>
      <c r="H88" s="744" t="str">
        <f t="shared" si="2"/>
        <v>바로가기</v>
      </c>
      <c r="I88" s="414">
        <v>4</v>
      </c>
      <c r="J88" s="341">
        <v>24</v>
      </c>
      <c r="K88" s="373">
        <v>1100</v>
      </c>
      <c r="L88" s="373">
        <v>1100</v>
      </c>
      <c r="M88" s="660"/>
      <c r="N88" s="349"/>
      <c r="O88" s="660" t="s">
        <v>1313</v>
      </c>
      <c r="P88" s="349" t="s">
        <v>1314</v>
      </c>
      <c r="Q88" s="660"/>
      <c r="R88" s="349"/>
      <c r="S88" s="660"/>
      <c r="T88" s="349"/>
      <c r="U88" s="660"/>
      <c r="V88" s="349" t="s">
        <v>1315</v>
      </c>
      <c r="W88" s="660"/>
      <c r="X88" s="349"/>
      <c r="Y88" s="737" t="str">
        <f>IF(G88="","",VLOOKUP(G88,과정코드!$A$2:$B$494,2,0))</f>
        <v>COL0104798</v>
      </c>
    </row>
    <row r="89" spans="1:25" s="738" customFormat="1" ht="23.25" customHeight="1">
      <c r="A89" s="818"/>
      <c r="B89" s="657">
        <v>7</v>
      </c>
      <c r="C89" s="427"/>
      <c r="D89" s="607" t="s">
        <v>21</v>
      </c>
      <c r="E89" s="607"/>
      <c r="F89" s="448"/>
      <c r="G89" s="359" t="s">
        <v>1316</v>
      </c>
      <c r="H89" s="744" t="str">
        <f t="shared" si="2"/>
        <v>바로가기</v>
      </c>
      <c r="I89" s="414" t="s">
        <v>46</v>
      </c>
      <c r="J89" s="341">
        <v>32</v>
      </c>
      <c r="K89" s="373">
        <v>1500</v>
      </c>
      <c r="L89" s="373">
        <v>1500</v>
      </c>
      <c r="M89" s="660"/>
      <c r="N89" s="349"/>
      <c r="O89" s="660" t="s">
        <v>1317</v>
      </c>
      <c r="P89" s="349"/>
      <c r="Q89" s="660"/>
      <c r="R89" s="349"/>
      <c r="S89" s="660"/>
      <c r="T89" s="349"/>
      <c r="U89" s="660"/>
      <c r="V89" s="349"/>
      <c r="W89" s="660"/>
      <c r="X89" s="349"/>
      <c r="Y89" s="737" t="str">
        <f>IF(G89="","",VLOOKUP(G89,과정코드!$A$2:$B$494,2,0))</f>
        <v>COL0104799</v>
      </c>
    </row>
    <row r="90" spans="1:25" ht="23.25" customHeight="1"/>
    <row r="92" spans="1:25" ht="26.25" customHeight="1"/>
    <row r="93" spans="1:25" ht="23.25" customHeight="1"/>
    <row r="94" spans="1:25" ht="23.25" customHeight="1"/>
    <row r="95" spans="1:25" ht="23.25" customHeight="1">
      <c r="A95" s="39"/>
      <c r="B95" s="39"/>
      <c r="C95" s="39"/>
      <c r="D95" s="39"/>
      <c r="E95" s="39"/>
      <c r="F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</row>
    <row r="96" spans="1:25" ht="23.25" customHeight="1">
      <c r="A96" s="39"/>
      <c r="B96" s="39"/>
      <c r="C96" s="39"/>
      <c r="D96" s="39"/>
      <c r="E96" s="39"/>
      <c r="F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</row>
    <row r="97" spans="1:24" ht="23.25" customHeight="1">
      <c r="A97" s="39"/>
      <c r="B97" s="39"/>
      <c r="C97" s="39"/>
      <c r="D97" s="39"/>
      <c r="E97" s="39"/>
      <c r="F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</row>
    <row r="98" spans="1:24" ht="23.25" customHeight="1">
      <c r="A98" s="39"/>
      <c r="B98" s="39"/>
      <c r="C98" s="39"/>
      <c r="D98" s="39"/>
      <c r="E98" s="39"/>
      <c r="F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</row>
    <row r="99" spans="1:24" ht="23.25" customHeight="1">
      <c r="A99" s="39"/>
      <c r="B99" s="39"/>
      <c r="C99" s="39"/>
      <c r="D99" s="39"/>
      <c r="E99" s="39"/>
      <c r="F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</row>
    <row r="100" spans="1:24" ht="23.25" customHeight="1">
      <c r="A100" s="39"/>
      <c r="B100" s="39"/>
      <c r="C100" s="39"/>
      <c r="D100" s="39"/>
      <c r="E100" s="39"/>
      <c r="F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</row>
    <row r="101" spans="1:24" ht="23.25" customHeight="1">
      <c r="A101" s="39"/>
      <c r="B101" s="39"/>
      <c r="C101" s="39"/>
      <c r="D101" s="39"/>
      <c r="E101" s="39"/>
      <c r="F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</row>
    <row r="102" spans="1:24" ht="23.25" customHeight="1">
      <c r="A102" s="39"/>
      <c r="B102" s="39"/>
      <c r="C102" s="39"/>
      <c r="D102" s="39"/>
      <c r="E102" s="39"/>
      <c r="F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</row>
    <row r="103" spans="1:24" ht="23.25" customHeight="1">
      <c r="A103" s="39"/>
      <c r="B103" s="39"/>
      <c r="C103" s="39"/>
      <c r="D103" s="39"/>
      <c r="E103" s="39"/>
      <c r="F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</row>
    <row r="104" spans="1:24" ht="23.25" customHeight="1">
      <c r="A104" s="39"/>
      <c r="B104" s="39"/>
      <c r="C104" s="39"/>
      <c r="D104" s="39"/>
      <c r="E104" s="39"/>
      <c r="F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</row>
    <row r="105" spans="1:24" ht="23.25" customHeight="1">
      <c r="A105" s="39"/>
      <c r="B105" s="39"/>
      <c r="C105" s="39"/>
      <c r="D105" s="39"/>
      <c r="E105" s="39"/>
      <c r="F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</row>
    <row r="106" spans="1:24" ht="23.25" customHeight="1">
      <c r="A106" s="39"/>
      <c r="B106" s="39"/>
      <c r="C106" s="39"/>
      <c r="D106" s="39"/>
      <c r="E106" s="39"/>
      <c r="F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</row>
    <row r="107" spans="1:24" ht="23.25" customHeight="1">
      <c r="A107" s="39"/>
      <c r="B107" s="39"/>
      <c r="C107" s="39"/>
      <c r="D107" s="39"/>
      <c r="E107" s="39"/>
      <c r="F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</row>
    <row r="108" spans="1:24" ht="23.25" customHeight="1">
      <c r="A108" s="39"/>
      <c r="B108" s="39"/>
      <c r="C108" s="39"/>
      <c r="D108" s="39"/>
      <c r="E108" s="39"/>
      <c r="F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</row>
    <row r="109" spans="1:24" ht="23.25" customHeight="1">
      <c r="A109" s="39"/>
      <c r="B109" s="39"/>
      <c r="C109" s="39"/>
      <c r="D109" s="39"/>
      <c r="E109" s="39"/>
      <c r="F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24" ht="23.25" customHeight="1">
      <c r="A110" s="39"/>
      <c r="B110" s="39"/>
      <c r="C110" s="39"/>
      <c r="D110" s="39"/>
      <c r="E110" s="39"/>
      <c r="F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24" ht="23.25" customHeight="1">
      <c r="A111" s="39"/>
      <c r="B111" s="39"/>
      <c r="C111" s="39"/>
      <c r="D111" s="39"/>
      <c r="E111" s="39"/>
      <c r="F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  <row r="112" spans="1:24" ht="23.25" customHeight="1">
      <c r="A112" s="39"/>
      <c r="B112" s="39"/>
      <c r="C112" s="39"/>
      <c r="D112" s="39"/>
      <c r="E112" s="39"/>
      <c r="F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</row>
    <row r="115" spans="1:25" ht="13.5">
      <c r="A115" s="39"/>
      <c r="B115" s="39"/>
      <c r="C115" s="39"/>
      <c r="D115" s="39"/>
      <c r="E115" s="39"/>
      <c r="F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</row>
    <row r="116" spans="1:25" ht="13.5">
      <c r="A116" s="39"/>
      <c r="B116" s="39"/>
      <c r="C116" s="39"/>
      <c r="D116" s="39"/>
      <c r="E116" s="39"/>
      <c r="F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</row>
    <row r="127" spans="1:25">
      <c r="G127" s="363" t="s">
        <v>1355</v>
      </c>
      <c r="H127" s="432"/>
      <c r="I127" s="414">
        <v>10</v>
      </c>
      <c r="J127" s="341">
        <v>80</v>
      </c>
      <c r="K127" s="373">
        <v>2500</v>
      </c>
      <c r="L127" s="373">
        <v>2500</v>
      </c>
      <c r="M127" s="273"/>
      <c r="N127" s="346"/>
      <c r="O127" s="273"/>
      <c r="P127" s="346"/>
      <c r="Q127" s="273"/>
      <c r="R127" s="346"/>
      <c r="S127" s="273"/>
      <c r="T127" s="346"/>
      <c r="U127" s="273"/>
      <c r="V127" s="804" t="s">
        <v>1356</v>
      </c>
      <c r="W127" s="805"/>
      <c r="X127" s="739"/>
      <c r="Y127" s="737"/>
    </row>
    <row r="128" spans="1:25">
      <c r="G128" s="26" t="s">
        <v>1255</v>
      </c>
      <c r="H128" s="263"/>
      <c r="I128" s="31">
        <v>3</v>
      </c>
      <c r="J128" s="25">
        <v>24</v>
      </c>
      <c r="K128" s="30">
        <v>450</v>
      </c>
      <c r="L128" s="30">
        <v>450</v>
      </c>
      <c r="M128" s="267"/>
      <c r="N128" s="20" t="s">
        <v>537</v>
      </c>
      <c r="O128" s="267"/>
      <c r="P128" s="20" t="s">
        <v>774</v>
      </c>
      <c r="Q128" s="266"/>
      <c r="R128" s="20"/>
      <c r="S128" s="266" t="s">
        <v>774</v>
      </c>
      <c r="T128" s="20"/>
      <c r="U128" s="267"/>
      <c r="V128" s="20"/>
      <c r="W128" s="267" t="s">
        <v>658</v>
      </c>
      <c r="X128" s="716"/>
      <c r="Y128" s="737"/>
    </row>
    <row r="129" spans="7:25">
      <c r="G129" s="26" t="s">
        <v>1256</v>
      </c>
      <c r="H129" s="263"/>
      <c r="I129" s="31">
        <v>2</v>
      </c>
      <c r="J129" s="25">
        <v>16</v>
      </c>
      <c r="K129" s="30">
        <v>300</v>
      </c>
      <c r="L129" s="30">
        <v>300</v>
      </c>
      <c r="M129" s="267"/>
      <c r="N129" s="20"/>
      <c r="O129" s="267" t="s">
        <v>525</v>
      </c>
      <c r="P129" s="20"/>
      <c r="Q129" s="266" t="s">
        <v>714</v>
      </c>
      <c r="R129" s="20"/>
      <c r="S129" s="266"/>
      <c r="T129" s="20" t="s">
        <v>525</v>
      </c>
      <c r="U129" s="267"/>
      <c r="V129" s="20"/>
      <c r="W129" s="267"/>
      <c r="X129" s="716" t="s">
        <v>464</v>
      </c>
      <c r="Y129" s="737"/>
    </row>
    <row r="130" spans="7:25">
      <c r="G130" s="26" t="s">
        <v>346</v>
      </c>
      <c r="H130" s="263"/>
      <c r="I130" s="31">
        <v>3</v>
      </c>
      <c r="J130" s="25">
        <v>21</v>
      </c>
      <c r="K130" s="30">
        <v>450</v>
      </c>
      <c r="L130" s="30">
        <v>450</v>
      </c>
      <c r="M130" s="267"/>
      <c r="N130" s="20"/>
      <c r="O130" s="267" t="s">
        <v>847</v>
      </c>
      <c r="P130" s="20"/>
      <c r="Q130" s="266"/>
      <c r="R130" s="20" t="s">
        <v>1257</v>
      </c>
      <c r="S130" s="266"/>
      <c r="T130" s="20" t="s">
        <v>1258</v>
      </c>
      <c r="U130" s="267"/>
      <c r="V130" s="20" t="s">
        <v>1259</v>
      </c>
      <c r="W130" s="267"/>
      <c r="X130" s="716"/>
      <c r="Y130" s="737"/>
    </row>
    <row r="131" spans="7:25">
      <c r="G131" s="26" t="s">
        <v>347</v>
      </c>
      <c r="H131" s="263"/>
      <c r="I131" s="31">
        <v>1</v>
      </c>
      <c r="J131" s="25">
        <v>6</v>
      </c>
      <c r="K131" s="30">
        <v>350</v>
      </c>
      <c r="L131" s="30">
        <v>350</v>
      </c>
      <c r="M131" s="267"/>
      <c r="N131" s="20"/>
      <c r="O131" s="267" t="s">
        <v>1260</v>
      </c>
      <c r="P131" s="20" t="s">
        <v>356</v>
      </c>
      <c r="Q131" s="266" t="s">
        <v>1261</v>
      </c>
      <c r="R131" s="20"/>
      <c r="S131" s="266" t="s">
        <v>1262</v>
      </c>
      <c r="T131" s="20" t="s">
        <v>354</v>
      </c>
      <c r="U131" s="267"/>
      <c r="V131" s="20" t="s">
        <v>1263</v>
      </c>
      <c r="W131" s="267"/>
      <c r="X131" s="716"/>
      <c r="Y131" s="737"/>
    </row>
  </sheetData>
  <mergeCells count="31">
    <mergeCell ref="V33:W33"/>
    <mergeCell ref="R67:S67"/>
    <mergeCell ref="A83:A89"/>
    <mergeCell ref="A32:A47"/>
    <mergeCell ref="A52:A56"/>
    <mergeCell ref="A57:A63"/>
    <mergeCell ref="A64:A67"/>
    <mergeCell ref="A68:A79"/>
    <mergeCell ref="A80:A81"/>
    <mergeCell ref="W20:X20"/>
    <mergeCell ref="G2:G3"/>
    <mergeCell ref="I2:J2"/>
    <mergeCell ref="K2:L2"/>
    <mergeCell ref="M2:X2"/>
    <mergeCell ref="H2:H3"/>
    <mergeCell ref="V127:W127"/>
    <mergeCell ref="F2:F3"/>
    <mergeCell ref="V68:W68"/>
    <mergeCell ref="A29:A31"/>
    <mergeCell ref="R20:S20"/>
    <mergeCell ref="A5:A17"/>
    <mergeCell ref="A18:A20"/>
    <mergeCell ref="A22:A28"/>
    <mergeCell ref="A2:A3"/>
    <mergeCell ref="E2:E3"/>
    <mergeCell ref="C2:C3"/>
    <mergeCell ref="D2:D3"/>
    <mergeCell ref="B2:B3"/>
    <mergeCell ref="V32:W32"/>
    <mergeCell ref="P32:Q32"/>
    <mergeCell ref="P68:Q68"/>
  </mergeCells>
  <phoneticPr fontId="17" type="noConversion"/>
  <pageMargins left="0.23611099999999999" right="0.19680600000000001" top="0.314861" bottom="0.27555600000000002" header="0.314861" footer="0.314861"/>
  <pageSetup paperSize="8" scale="3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BG91"/>
  <sheetViews>
    <sheetView showGridLines="0" zoomScale="85" zoomScaleNormal="85" zoomScaleSheetLayoutView="90" workbookViewId="0">
      <pane ySplit="3" topLeftCell="A76" activePane="bottomLeft" state="frozen"/>
      <selection activeCell="G35" sqref="G35"/>
      <selection pane="bottomLeft" activeCell="N5" sqref="N5"/>
    </sheetView>
  </sheetViews>
  <sheetFormatPr defaultColWidth="9" defaultRowHeight="16.5"/>
  <cols>
    <col min="1" max="1" width="12.625" style="60" customWidth="1"/>
    <col min="2" max="2" width="4.625" style="60" customWidth="1"/>
    <col min="3" max="4" width="3.625" style="60" customWidth="1"/>
    <col min="5" max="6" width="3.625" style="218" customWidth="1"/>
    <col min="7" max="7" width="37.5" style="39" customWidth="1"/>
    <col min="8" max="8" width="10.125" style="39" customWidth="1"/>
    <col min="9" max="9" width="6.625" style="207" customWidth="1"/>
    <col min="10" max="10" width="6.625" style="60" customWidth="1"/>
    <col min="11" max="12" width="6.625" style="61" customWidth="1"/>
    <col min="13" max="18" width="10.125" style="84" customWidth="1"/>
    <col min="19" max="19" width="11" style="84" customWidth="1"/>
    <col min="20" max="22" width="10.125" style="84" customWidth="1"/>
    <col min="23" max="23" width="11.375" style="84" customWidth="1"/>
    <col min="24" max="24" width="10.125" style="84" customWidth="1"/>
    <col min="25" max="25" width="12.125" style="740" customWidth="1"/>
    <col min="26" max="59" width="9" style="740"/>
    <col min="60" max="16384" width="9" style="39"/>
  </cols>
  <sheetData>
    <row r="1" spans="1:59" ht="135" customHeight="1"/>
    <row r="2" spans="1:59" s="38" customFormat="1" ht="39" customHeight="1">
      <c r="A2" s="791" t="s">
        <v>4</v>
      </c>
      <c r="B2" s="791" t="s">
        <v>6</v>
      </c>
      <c r="C2" s="792" t="s">
        <v>359</v>
      </c>
      <c r="D2" s="792" t="s">
        <v>361</v>
      </c>
      <c r="E2" s="792" t="s">
        <v>360</v>
      </c>
      <c r="F2" s="792" t="s">
        <v>358</v>
      </c>
      <c r="G2" s="791" t="s">
        <v>1103</v>
      </c>
      <c r="H2" s="792" t="s">
        <v>48</v>
      </c>
      <c r="I2" s="791" t="s">
        <v>12</v>
      </c>
      <c r="J2" s="791"/>
      <c r="K2" s="792" t="s">
        <v>22</v>
      </c>
      <c r="L2" s="791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639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7"/>
      <c r="AS2" s="737"/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37"/>
      <c r="BF2" s="737"/>
      <c r="BG2" s="737"/>
    </row>
    <row r="3" spans="1:59" s="38" customFormat="1" ht="39" customHeight="1">
      <c r="A3" s="791"/>
      <c r="B3" s="791"/>
      <c r="C3" s="791"/>
      <c r="D3" s="791"/>
      <c r="E3" s="791"/>
      <c r="F3" s="791"/>
      <c r="G3" s="791"/>
      <c r="H3" s="791"/>
      <c r="I3" s="98" t="s">
        <v>18</v>
      </c>
      <c r="J3" s="98" t="s">
        <v>3</v>
      </c>
      <c r="K3" s="98" t="s">
        <v>15</v>
      </c>
      <c r="L3" s="98" t="s">
        <v>10</v>
      </c>
      <c r="M3" s="704" t="s">
        <v>23</v>
      </c>
      <c r="N3" s="704" t="s">
        <v>24</v>
      </c>
      <c r="O3" s="704" t="s">
        <v>25</v>
      </c>
      <c r="P3" s="704" t="s">
        <v>26</v>
      </c>
      <c r="Q3" s="704" t="s">
        <v>27</v>
      </c>
      <c r="R3" s="704" t="s">
        <v>28</v>
      </c>
      <c r="S3" s="704" t="s">
        <v>29</v>
      </c>
      <c r="T3" s="704" t="s">
        <v>30</v>
      </c>
      <c r="U3" s="704" t="s">
        <v>31</v>
      </c>
      <c r="V3" s="704" t="s">
        <v>32</v>
      </c>
      <c r="W3" s="704" t="s">
        <v>33</v>
      </c>
      <c r="X3" s="704" t="s">
        <v>34</v>
      </c>
      <c r="Y3" s="639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37"/>
      <c r="BF3" s="737"/>
      <c r="BG3" s="737"/>
    </row>
    <row r="4" spans="1:59" ht="30" customHeight="1">
      <c r="A4" s="86" t="s">
        <v>1331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  <c r="M4" s="85" t="s">
        <v>16</v>
      </c>
      <c r="N4" s="85" t="s">
        <v>7</v>
      </c>
      <c r="O4" s="85" t="s">
        <v>9</v>
      </c>
      <c r="P4" s="85" t="s">
        <v>1</v>
      </c>
      <c r="Q4" s="85" t="s">
        <v>14</v>
      </c>
      <c r="R4" s="85" t="s">
        <v>0</v>
      </c>
      <c r="S4" s="85" t="s">
        <v>17</v>
      </c>
      <c r="T4" s="85" t="s">
        <v>13</v>
      </c>
      <c r="U4" s="85" t="s">
        <v>2</v>
      </c>
      <c r="V4" s="85" t="s">
        <v>11</v>
      </c>
      <c r="W4" s="85" t="s">
        <v>8</v>
      </c>
      <c r="X4" s="85" t="s">
        <v>19</v>
      </c>
      <c r="Y4" s="724" t="s">
        <v>2632</v>
      </c>
    </row>
    <row r="5" spans="1:59" ht="23.1" customHeight="1">
      <c r="A5" s="824" t="s">
        <v>1343</v>
      </c>
      <c r="B5" s="40">
        <v>1</v>
      </c>
      <c r="C5" s="53" t="s">
        <v>130</v>
      </c>
      <c r="D5" s="41" t="s">
        <v>21</v>
      </c>
      <c r="E5" s="41" t="s">
        <v>21</v>
      </c>
      <c r="F5" s="41"/>
      <c r="G5" s="111" t="s">
        <v>132</v>
      </c>
      <c r="H5" s="93" t="str">
        <f>IFERROR(HYPERLINK("https://www.ksaedu.or.kr/front/btoc/crs/off/crssesDetail.html?crscd="&amp;Y5,"바로가기"),"")</f>
        <v>바로가기</v>
      </c>
      <c r="I5" s="45">
        <v>2</v>
      </c>
      <c r="J5" s="44">
        <v>14</v>
      </c>
      <c r="K5" s="128">
        <v>490</v>
      </c>
      <c r="L5" s="128">
        <v>540</v>
      </c>
      <c r="M5" s="211"/>
      <c r="N5" s="44" t="s">
        <v>686</v>
      </c>
      <c r="O5" s="213" t="s">
        <v>1102</v>
      </c>
      <c r="P5" s="220" t="s">
        <v>288</v>
      </c>
      <c r="Q5" s="213" t="s">
        <v>766</v>
      </c>
      <c r="R5" s="220" t="s">
        <v>1101</v>
      </c>
      <c r="S5" s="211" t="s">
        <v>90</v>
      </c>
      <c r="T5" s="220" t="s">
        <v>849</v>
      </c>
      <c r="U5" s="211" t="s">
        <v>714</v>
      </c>
      <c r="V5" s="220" t="s">
        <v>525</v>
      </c>
      <c r="W5" s="213" t="s">
        <v>325</v>
      </c>
      <c r="X5" s="44" t="s">
        <v>714</v>
      </c>
      <c r="Y5" s="737" t="str">
        <f>IF(G5="","",VLOOKUP(G5,과정코드!$A$2:$B$494,2,0))</f>
        <v>COL0104597</v>
      </c>
    </row>
    <row r="6" spans="1:59" ht="23.1" customHeight="1">
      <c r="A6" s="825"/>
      <c r="B6" s="40">
        <v>2</v>
      </c>
      <c r="C6" s="53" t="s">
        <v>20</v>
      </c>
      <c r="D6" s="41" t="s">
        <v>21</v>
      </c>
      <c r="E6" s="41" t="s">
        <v>21</v>
      </c>
      <c r="F6" s="41"/>
      <c r="G6" s="111" t="s">
        <v>322</v>
      </c>
      <c r="H6" s="93" t="str">
        <f t="shared" ref="H6:H69" si="0">IFERROR(HYPERLINK("https://www.ksaedu.or.kr/front/btoc/crs/off/crssesDetail.html?crscd="&amp;Y6,"바로가기"),"")</f>
        <v>바로가기</v>
      </c>
      <c r="I6" s="45">
        <v>2</v>
      </c>
      <c r="J6" s="44">
        <v>14</v>
      </c>
      <c r="K6" s="128">
        <v>490</v>
      </c>
      <c r="L6" s="128">
        <v>540</v>
      </c>
      <c r="M6" s="211"/>
      <c r="N6" s="48" t="s">
        <v>996</v>
      </c>
      <c r="O6" s="211"/>
      <c r="P6" s="48" t="s">
        <v>57</v>
      </c>
      <c r="Q6" s="211"/>
      <c r="R6" s="48" t="s">
        <v>580</v>
      </c>
      <c r="S6" s="211" t="s">
        <v>81</v>
      </c>
      <c r="T6" s="48" t="s">
        <v>765</v>
      </c>
      <c r="U6" s="211"/>
      <c r="V6" s="48" t="s">
        <v>839</v>
      </c>
      <c r="W6" s="211"/>
      <c r="X6" s="48"/>
      <c r="Y6" s="737" t="str">
        <f>IF(G6="","",VLOOKUP(G6,과정코드!$A$2:$B$494,2,0))</f>
        <v>COL0104598</v>
      </c>
    </row>
    <row r="7" spans="1:59" ht="23.1" customHeight="1">
      <c r="A7" s="825"/>
      <c r="B7" s="40">
        <v>3</v>
      </c>
      <c r="C7" s="53" t="s">
        <v>20</v>
      </c>
      <c r="D7" s="41" t="s">
        <v>21</v>
      </c>
      <c r="E7" s="41" t="s">
        <v>21</v>
      </c>
      <c r="F7" s="156"/>
      <c r="G7" s="111" t="s">
        <v>1100</v>
      </c>
      <c r="H7" s="93" t="str">
        <f t="shared" si="0"/>
        <v>바로가기</v>
      </c>
      <c r="I7" s="45">
        <v>2</v>
      </c>
      <c r="J7" s="44">
        <v>14</v>
      </c>
      <c r="K7" s="376">
        <v>490</v>
      </c>
      <c r="L7" s="128">
        <v>540</v>
      </c>
      <c r="M7" s="211"/>
      <c r="N7" s="48"/>
      <c r="O7" s="211" t="s">
        <v>464</v>
      </c>
      <c r="P7" s="48"/>
      <c r="Q7" s="211"/>
      <c r="R7" s="48" t="s">
        <v>827</v>
      </c>
      <c r="S7" s="211"/>
      <c r="T7" s="48"/>
      <c r="U7" s="211" t="s">
        <v>529</v>
      </c>
      <c r="V7" s="48"/>
      <c r="W7" s="211"/>
      <c r="X7" s="48" t="s">
        <v>769</v>
      </c>
      <c r="Y7" s="737" t="str">
        <f>IF(G7="","",VLOOKUP(G7,과정코드!$A$2:$B$494,2,0))</f>
        <v>COL0104599</v>
      </c>
    </row>
    <row r="8" spans="1:59" ht="23.1" customHeight="1">
      <c r="A8" s="825"/>
      <c r="B8" s="40">
        <v>4</v>
      </c>
      <c r="C8" s="53" t="s">
        <v>20</v>
      </c>
      <c r="D8" s="41" t="s">
        <v>21</v>
      </c>
      <c r="E8" s="41"/>
      <c r="F8" s="156"/>
      <c r="G8" s="111" t="s">
        <v>1099</v>
      </c>
      <c r="H8" s="93" t="str">
        <f t="shared" si="0"/>
        <v>바로가기</v>
      </c>
      <c r="I8" s="45">
        <v>2</v>
      </c>
      <c r="J8" s="44">
        <v>14</v>
      </c>
      <c r="K8" s="376">
        <v>490</v>
      </c>
      <c r="L8" s="128">
        <v>540</v>
      </c>
      <c r="M8" s="211"/>
      <c r="N8" s="48" t="s">
        <v>898</v>
      </c>
      <c r="O8" s="213"/>
      <c r="P8" s="220" t="s">
        <v>680</v>
      </c>
      <c r="Q8" s="213"/>
      <c r="R8" s="48" t="s">
        <v>109</v>
      </c>
      <c r="S8" s="213" t="s">
        <v>840</v>
      </c>
      <c r="T8" s="48"/>
      <c r="U8" s="213" t="s">
        <v>684</v>
      </c>
      <c r="V8" s="220"/>
      <c r="W8" s="213" t="s">
        <v>469</v>
      </c>
      <c r="X8" s="44"/>
      <c r="Y8" s="737" t="str">
        <f>IF(G8="","",VLOOKUP(G8,과정코드!$A$2:$B$494,2,0))</f>
        <v>COL0104600</v>
      </c>
    </row>
    <row r="9" spans="1:59" ht="23.1" customHeight="1">
      <c r="A9" s="825"/>
      <c r="B9" s="40">
        <v>5</v>
      </c>
      <c r="C9" s="53" t="s">
        <v>20</v>
      </c>
      <c r="D9" s="41" t="s">
        <v>21</v>
      </c>
      <c r="E9" s="41"/>
      <c r="F9" s="375" t="s">
        <v>453</v>
      </c>
      <c r="G9" s="111" t="s">
        <v>1098</v>
      </c>
      <c r="H9" s="93" t="str">
        <f t="shared" si="0"/>
        <v>바로가기</v>
      </c>
      <c r="I9" s="45">
        <v>2</v>
      </c>
      <c r="J9" s="44">
        <v>14</v>
      </c>
      <c r="K9" s="376">
        <v>490</v>
      </c>
      <c r="L9" s="128">
        <v>540</v>
      </c>
      <c r="M9" s="211"/>
      <c r="N9" s="44" t="s">
        <v>455</v>
      </c>
      <c r="O9" s="213"/>
      <c r="P9" s="220" t="s">
        <v>469</v>
      </c>
      <c r="Q9" s="213"/>
      <c r="R9" s="220"/>
      <c r="S9" s="211" t="s">
        <v>683</v>
      </c>
      <c r="T9" s="220"/>
      <c r="U9" s="211" t="s">
        <v>765</v>
      </c>
      <c r="V9" s="220"/>
      <c r="W9" s="213"/>
      <c r="X9" s="44" t="s">
        <v>464</v>
      </c>
      <c r="Y9" s="737" t="str">
        <f>IF(G9="","",VLOOKUP(G9,과정코드!$A$2:$B$494,2,0))</f>
        <v>COL0104601</v>
      </c>
    </row>
    <row r="10" spans="1:59" ht="23.1" customHeight="1">
      <c r="A10" s="825"/>
      <c r="B10" s="40">
        <v>6</v>
      </c>
      <c r="C10" s="53" t="s">
        <v>20</v>
      </c>
      <c r="D10" s="41" t="s">
        <v>21</v>
      </c>
      <c r="E10" s="41" t="s">
        <v>21</v>
      </c>
      <c r="F10" s="375" t="s">
        <v>453</v>
      </c>
      <c r="G10" s="111" t="s">
        <v>1097</v>
      </c>
      <c r="H10" s="93" t="str">
        <f t="shared" si="0"/>
        <v>바로가기</v>
      </c>
      <c r="I10" s="45">
        <v>2</v>
      </c>
      <c r="J10" s="44">
        <v>14</v>
      </c>
      <c r="K10" s="376">
        <v>490</v>
      </c>
      <c r="L10" s="128">
        <v>540</v>
      </c>
      <c r="M10" s="211" t="s">
        <v>839</v>
      </c>
      <c r="N10" s="229"/>
      <c r="O10" s="213" t="s">
        <v>686</v>
      </c>
      <c r="P10" s="220"/>
      <c r="Q10" s="213" t="s">
        <v>836</v>
      </c>
      <c r="R10" s="220"/>
      <c r="S10" s="211" t="s">
        <v>771</v>
      </c>
      <c r="T10" s="220"/>
      <c r="U10" s="232"/>
      <c r="V10" s="220" t="s">
        <v>685</v>
      </c>
      <c r="W10" s="213"/>
      <c r="X10" s="229"/>
      <c r="Y10" s="737" t="str">
        <f>IF(G10="","",VLOOKUP(G10,과정코드!$A$2:$B$494,2,0))</f>
        <v>COL0104602</v>
      </c>
    </row>
    <row r="11" spans="1:59" ht="22.5" customHeight="1">
      <c r="A11" s="825"/>
      <c r="B11" s="40">
        <v>7</v>
      </c>
      <c r="C11" s="53" t="s">
        <v>20</v>
      </c>
      <c r="D11" s="41" t="s">
        <v>21</v>
      </c>
      <c r="E11" s="41" t="s">
        <v>21</v>
      </c>
      <c r="F11" s="375" t="s">
        <v>453</v>
      </c>
      <c r="G11" s="111" t="s">
        <v>1096</v>
      </c>
      <c r="H11" s="93" t="str">
        <f t="shared" si="0"/>
        <v>바로가기</v>
      </c>
      <c r="I11" s="45">
        <v>2</v>
      </c>
      <c r="J11" s="44">
        <v>14</v>
      </c>
      <c r="K11" s="376">
        <v>490</v>
      </c>
      <c r="L11" s="128">
        <v>540</v>
      </c>
      <c r="M11" s="211"/>
      <c r="N11" s="44" t="s">
        <v>1082</v>
      </c>
      <c r="O11" s="213"/>
      <c r="P11" s="220"/>
      <c r="Q11" s="213" t="s">
        <v>1069</v>
      </c>
      <c r="R11" s="220"/>
      <c r="S11" s="211"/>
      <c r="T11" s="220"/>
      <c r="U11" s="232"/>
      <c r="V11" s="220"/>
      <c r="W11" s="213"/>
      <c r="X11" s="44" t="s">
        <v>1034</v>
      </c>
      <c r="Y11" s="737" t="str">
        <f>IF(G11="","",VLOOKUP(G11,과정코드!$A$2:$B$494,2,0))</f>
        <v>COL0104603</v>
      </c>
    </row>
    <row r="12" spans="1:59" ht="23.1" customHeight="1">
      <c r="A12" s="825"/>
      <c r="B12" s="407">
        <v>8</v>
      </c>
      <c r="C12" s="348" t="s">
        <v>20</v>
      </c>
      <c r="D12" s="409" t="s">
        <v>21</v>
      </c>
      <c r="E12" s="409" t="s">
        <v>21</v>
      </c>
      <c r="F12" s="471" t="s">
        <v>453</v>
      </c>
      <c r="G12" s="435" t="s">
        <v>1378</v>
      </c>
      <c r="H12" s="93" t="str">
        <f t="shared" si="0"/>
        <v>바로가기</v>
      </c>
      <c r="I12" s="45">
        <v>2</v>
      </c>
      <c r="J12" s="44">
        <v>14</v>
      </c>
      <c r="K12" s="376">
        <v>490</v>
      </c>
      <c r="L12" s="128">
        <v>540</v>
      </c>
      <c r="M12" s="211"/>
      <c r="N12" s="48"/>
      <c r="O12" s="213"/>
      <c r="P12" s="220" t="s">
        <v>1081</v>
      </c>
      <c r="Q12" s="213"/>
      <c r="R12" s="48"/>
      <c r="S12" s="213"/>
      <c r="T12" s="48"/>
      <c r="U12" s="213" t="s">
        <v>938</v>
      </c>
      <c r="V12" s="220"/>
      <c r="W12" s="213"/>
      <c r="X12" s="44"/>
      <c r="Y12" s="737" t="str">
        <f>IF(G12="","",VLOOKUP(G12,과정코드!$A$2:$B$494,2,0))</f>
        <v>COL0104604</v>
      </c>
    </row>
    <row r="13" spans="1:59" ht="23.1" customHeight="1">
      <c r="A13" s="825"/>
      <c r="B13" s="40">
        <v>9</v>
      </c>
      <c r="C13" s="53" t="s">
        <v>20</v>
      </c>
      <c r="D13" s="41" t="s">
        <v>21</v>
      </c>
      <c r="E13" s="41" t="s">
        <v>21</v>
      </c>
      <c r="F13" s="375" t="s">
        <v>453</v>
      </c>
      <c r="G13" s="111" t="s">
        <v>1095</v>
      </c>
      <c r="H13" s="93" t="str">
        <f t="shared" si="0"/>
        <v>바로가기</v>
      </c>
      <c r="I13" s="45">
        <v>2</v>
      </c>
      <c r="J13" s="44">
        <v>14</v>
      </c>
      <c r="K13" s="376">
        <v>490</v>
      </c>
      <c r="L13" s="128">
        <v>540</v>
      </c>
      <c r="M13" s="211"/>
      <c r="N13" s="229"/>
      <c r="O13" s="213"/>
      <c r="P13" s="220" t="s">
        <v>1094</v>
      </c>
      <c r="Q13" s="213"/>
      <c r="R13" s="220"/>
      <c r="S13" s="211" t="s">
        <v>939</v>
      </c>
      <c r="T13" s="220"/>
      <c r="U13" s="232"/>
      <c r="V13" s="220"/>
      <c r="W13" s="213" t="s">
        <v>1082</v>
      </c>
      <c r="X13" s="229"/>
      <c r="Y13" s="737" t="str">
        <f>IF(G13="","",VLOOKUP(G13,과정코드!$A$2:$B$494,2,0))</f>
        <v>COL0104605</v>
      </c>
    </row>
    <row r="14" spans="1:59" ht="23.1" customHeight="1">
      <c r="A14" s="825"/>
      <c r="B14" s="40">
        <v>10</v>
      </c>
      <c r="C14" s="53" t="s">
        <v>20</v>
      </c>
      <c r="D14" s="41" t="s">
        <v>21</v>
      </c>
      <c r="E14" s="41" t="s">
        <v>21</v>
      </c>
      <c r="F14" s="156"/>
      <c r="G14" s="112" t="s">
        <v>133</v>
      </c>
      <c r="H14" s="93" t="str">
        <f t="shared" si="0"/>
        <v>바로가기</v>
      </c>
      <c r="I14" s="45">
        <v>2</v>
      </c>
      <c r="J14" s="44">
        <v>14</v>
      </c>
      <c r="K14" s="376">
        <v>490</v>
      </c>
      <c r="L14" s="128">
        <v>540</v>
      </c>
      <c r="M14" s="211"/>
      <c r="N14" s="248"/>
      <c r="O14" s="213" t="s">
        <v>1093</v>
      </c>
      <c r="P14" s="220" t="s">
        <v>528</v>
      </c>
      <c r="Q14" s="240"/>
      <c r="R14" s="220" t="s">
        <v>807</v>
      </c>
      <c r="S14" s="211" t="s">
        <v>92</v>
      </c>
      <c r="T14" s="220" t="s">
        <v>770</v>
      </c>
      <c r="U14" s="232"/>
      <c r="V14" s="220"/>
      <c r="W14" s="213" t="s">
        <v>244</v>
      </c>
      <c r="X14" s="245" t="s">
        <v>849</v>
      </c>
      <c r="Y14" s="737" t="str">
        <f>IF(G14="","",VLOOKUP(G14,과정코드!$A$2:$B$494,2,0))</f>
        <v>COL0104606</v>
      </c>
    </row>
    <row r="15" spans="1:59" ht="23.1" customHeight="1">
      <c r="A15" s="825"/>
      <c r="B15" s="40">
        <v>11</v>
      </c>
      <c r="C15" s="53" t="s">
        <v>20</v>
      </c>
      <c r="D15" s="41" t="s">
        <v>21</v>
      </c>
      <c r="E15" s="41" t="s">
        <v>21</v>
      </c>
      <c r="F15" s="156"/>
      <c r="G15" s="112" t="s">
        <v>136</v>
      </c>
      <c r="H15" s="93" t="str">
        <f t="shared" si="0"/>
        <v>바로가기</v>
      </c>
      <c r="I15" s="45">
        <v>2</v>
      </c>
      <c r="J15" s="44">
        <v>14</v>
      </c>
      <c r="K15" s="376">
        <v>490</v>
      </c>
      <c r="L15" s="128">
        <v>540</v>
      </c>
      <c r="M15" s="211"/>
      <c r="N15" s="44"/>
      <c r="O15" s="213" t="s">
        <v>1092</v>
      </c>
      <c r="P15" s="220" t="s">
        <v>140</v>
      </c>
      <c r="Q15" s="213" t="s">
        <v>1091</v>
      </c>
      <c r="R15" s="220" t="s">
        <v>986</v>
      </c>
      <c r="S15" s="211"/>
      <c r="T15" s="220"/>
      <c r="U15" s="213" t="s">
        <v>1090</v>
      </c>
      <c r="V15" s="227"/>
      <c r="W15" s="213"/>
      <c r="X15" s="220"/>
      <c r="Y15" s="737" t="str">
        <f>IF(G15="","",VLOOKUP(G15,과정코드!$A$2:$B$494,2,0))</f>
        <v>COL0104607</v>
      </c>
    </row>
    <row r="16" spans="1:59" ht="23.1" customHeight="1">
      <c r="A16" s="825"/>
      <c r="B16" s="40">
        <v>12</v>
      </c>
      <c r="C16" s="53" t="s">
        <v>20</v>
      </c>
      <c r="D16" s="41" t="s">
        <v>21</v>
      </c>
      <c r="E16" s="41" t="s">
        <v>21</v>
      </c>
      <c r="F16" s="156"/>
      <c r="G16" s="112" t="s">
        <v>1089</v>
      </c>
      <c r="H16" s="93" t="str">
        <f t="shared" si="0"/>
        <v>바로가기</v>
      </c>
      <c r="I16" s="45">
        <v>2</v>
      </c>
      <c r="J16" s="44">
        <v>14</v>
      </c>
      <c r="K16" s="376">
        <v>490</v>
      </c>
      <c r="L16" s="128">
        <v>540</v>
      </c>
      <c r="M16" s="211"/>
      <c r="N16" s="44" t="s">
        <v>525</v>
      </c>
      <c r="O16" s="213"/>
      <c r="P16" s="220" t="s">
        <v>840</v>
      </c>
      <c r="Q16" s="213"/>
      <c r="R16" s="220" t="s">
        <v>836</v>
      </c>
      <c r="S16" s="213"/>
      <c r="T16" s="220"/>
      <c r="U16" s="213"/>
      <c r="V16" s="220" t="s">
        <v>913</v>
      </c>
      <c r="W16" s="213"/>
      <c r="X16" s="220"/>
      <c r="Y16" s="737" t="str">
        <f>IF(G16="","",VLOOKUP(G16,과정코드!$A$2:$B$494,2,0))</f>
        <v>COL0104608</v>
      </c>
    </row>
    <row r="17" spans="1:25" ht="23.1" customHeight="1">
      <c r="A17" s="825"/>
      <c r="B17" s="40">
        <v>13</v>
      </c>
      <c r="C17" s="53" t="s">
        <v>20</v>
      </c>
      <c r="D17" s="41" t="s">
        <v>21</v>
      </c>
      <c r="E17" s="41" t="s">
        <v>21</v>
      </c>
      <c r="F17" s="156"/>
      <c r="G17" s="112" t="s">
        <v>1088</v>
      </c>
      <c r="H17" s="93" t="str">
        <f t="shared" si="0"/>
        <v>바로가기</v>
      </c>
      <c r="I17" s="45">
        <v>2</v>
      </c>
      <c r="J17" s="44">
        <v>14</v>
      </c>
      <c r="K17" s="376">
        <v>490</v>
      </c>
      <c r="L17" s="128">
        <v>540</v>
      </c>
      <c r="M17" s="211"/>
      <c r="N17" s="48" t="s">
        <v>836</v>
      </c>
      <c r="O17" s="213"/>
      <c r="P17" s="220"/>
      <c r="Q17" s="213" t="s">
        <v>529</v>
      </c>
      <c r="R17" s="48"/>
      <c r="S17" s="211"/>
      <c r="T17" s="220" t="s">
        <v>528</v>
      </c>
      <c r="U17" s="213" t="s">
        <v>146</v>
      </c>
      <c r="V17" s="220"/>
      <c r="W17" s="213" t="s">
        <v>685</v>
      </c>
      <c r="X17" s="220"/>
      <c r="Y17" s="737" t="str">
        <f>IF(G17="","",VLOOKUP(G17,과정코드!$A$2:$B$494,2,0))</f>
        <v>COL0104609</v>
      </c>
    </row>
    <row r="18" spans="1:25" ht="23.1" customHeight="1">
      <c r="A18" s="825"/>
      <c r="B18" s="40">
        <v>14</v>
      </c>
      <c r="C18" s="53" t="s">
        <v>20</v>
      </c>
      <c r="D18" s="41" t="s">
        <v>21</v>
      </c>
      <c r="E18" s="41" t="s">
        <v>21</v>
      </c>
      <c r="F18" s="156"/>
      <c r="G18" s="112" t="s">
        <v>1087</v>
      </c>
      <c r="H18" s="93" t="str">
        <f t="shared" si="0"/>
        <v>바로가기</v>
      </c>
      <c r="I18" s="45">
        <v>2</v>
      </c>
      <c r="J18" s="44">
        <v>14</v>
      </c>
      <c r="K18" s="376">
        <v>490</v>
      </c>
      <c r="L18" s="128">
        <v>540</v>
      </c>
      <c r="M18" s="211"/>
      <c r="N18" s="48"/>
      <c r="O18" s="213" t="s">
        <v>455</v>
      </c>
      <c r="P18" s="220"/>
      <c r="Q18" s="211" t="s">
        <v>714</v>
      </c>
      <c r="R18" s="48" t="s">
        <v>872</v>
      </c>
      <c r="S18" s="213"/>
      <c r="T18" s="48"/>
      <c r="U18" s="211"/>
      <c r="V18" s="48"/>
      <c r="W18" s="213" t="s">
        <v>455</v>
      </c>
      <c r="X18" s="48"/>
      <c r="Y18" s="737" t="str">
        <f>IF(G18="","",VLOOKUP(G18,과정코드!$A$2:$B$494,2,0))</f>
        <v>COL0104610</v>
      </c>
    </row>
    <row r="19" spans="1:25" ht="23.1" customHeight="1">
      <c r="A19" s="825"/>
      <c r="B19" s="40">
        <v>15</v>
      </c>
      <c r="C19" s="53" t="s">
        <v>20</v>
      </c>
      <c r="D19" s="41" t="s">
        <v>21</v>
      </c>
      <c r="E19" s="41" t="s">
        <v>21</v>
      </c>
      <c r="F19" s="156"/>
      <c r="G19" s="112" t="s">
        <v>1086</v>
      </c>
      <c r="H19" s="93" t="str">
        <f t="shared" si="0"/>
        <v>바로가기</v>
      </c>
      <c r="I19" s="45">
        <v>2</v>
      </c>
      <c r="J19" s="44">
        <v>14</v>
      </c>
      <c r="K19" s="376">
        <v>490</v>
      </c>
      <c r="L19" s="128">
        <v>540</v>
      </c>
      <c r="M19" s="211"/>
      <c r="N19" s="48"/>
      <c r="O19" s="213"/>
      <c r="P19" s="48" t="s">
        <v>683</v>
      </c>
      <c r="Q19" s="213"/>
      <c r="R19" s="48" t="s">
        <v>842</v>
      </c>
      <c r="S19" s="213"/>
      <c r="T19" s="48"/>
      <c r="U19" s="211" t="s">
        <v>464</v>
      </c>
      <c r="V19" s="48"/>
      <c r="W19" s="211"/>
      <c r="X19" s="220" t="s">
        <v>679</v>
      </c>
      <c r="Y19" s="737" t="str">
        <f>IF(G19="","",VLOOKUP(G19,과정코드!$A$2:$B$494,2,0))</f>
        <v>COL0104611</v>
      </c>
    </row>
    <row r="20" spans="1:25" ht="23.1" customHeight="1">
      <c r="A20" s="825"/>
      <c r="B20" s="40">
        <v>16</v>
      </c>
      <c r="C20" s="53" t="s">
        <v>20</v>
      </c>
      <c r="D20" s="41" t="s">
        <v>21</v>
      </c>
      <c r="E20" s="41" t="s">
        <v>21</v>
      </c>
      <c r="F20" s="156"/>
      <c r="G20" s="112" t="s">
        <v>1085</v>
      </c>
      <c r="H20" s="93" t="str">
        <f t="shared" si="0"/>
        <v>바로가기</v>
      </c>
      <c r="I20" s="45">
        <v>2</v>
      </c>
      <c r="J20" s="44">
        <v>14</v>
      </c>
      <c r="K20" s="376">
        <v>490</v>
      </c>
      <c r="L20" s="128">
        <v>540</v>
      </c>
      <c r="M20" s="211"/>
      <c r="N20" s="48" t="s">
        <v>1034</v>
      </c>
      <c r="O20" s="213"/>
      <c r="P20" s="48"/>
      <c r="Q20" s="211" t="s">
        <v>897</v>
      </c>
      <c r="R20" s="220"/>
      <c r="S20" s="213"/>
      <c r="T20" s="48" t="s">
        <v>525</v>
      </c>
      <c r="U20" s="232"/>
      <c r="V20" s="48"/>
      <c r="W20" s="213" t="s">
        <v>898</v>
      </c>
      <c r="X20" s="48"/>
      <c r="Y20" s="737" t="str">
        <f>IF(G20="","",VLOOKUP(G20,과정코드!$A$2:$B$494,2,0))</f>
        <v>COL0104612</v>
      </c>
    </row>
    <row r="21" spans="1:25" ht="23.1" customHeight="1">
      <c r="A21" s="825"/>
      <c r="B21" s="40">
        <v>17</v>
      </c>
      <c r="C21" s="53" t="s">
        <v>20</v>
      </c>
      <c r="D21" s="41" t="s">
        <v>21</v>
      </c>
      <c r="E21" s="41" t="s">
        <v>21</v>
      </c>
      <c r="F21" s="156"/>
      <c r="G21" s="112" t="s">
        <v>1084</v>
      </c>
      <c r="H21" s="93" t="str">
        <f t="shared" si="0"/>
        <v>바로가기</v>
      </c>
      <c r="I21" s="45">
        <v>2</v>
      </c>
      <c r="J21" s="44">
        <v>14</v>
      </c>
      <c r="K21" s="376">
        <v>490</v>
      </c>
      <c r="L21" s="128">
        <v>540</v>
      </c>
      <c r="M21" s="211"/>
      <c r="N21" s="48"/>
      <c r="O21" s="213" t="s">
        <v>525</v>
      </c>
      <c r="P21" s="48"/>
      <c r="Q21" s="213"/>
      <c r="R21" s="220" t="s">
        <v>827</v>
      </c>
      <c r="S21" s="213"/>
      <c r="T21" s="48"/>
      <c r="U21" s="232"/>
      <c r="V21" s="220" t="s">
        <v>807</v>
      </c>
      <c r="W21" s="213"/>
      <c r="X21" s="48"/>
      <c r="Y21" s="737" t="str">
        <f>IF(G21="","",VLOOKUP(G21,과정코드!$A$2:$B$494,2,0))</f>
        <v>COL0104613</v>
      </c>
    </row>
    <row r="22" spans="1:25" ht="23.1" customHeight="1">
      <c r="A22" s="825"/>
      <c r="B22" s="40">
        <v>18</v>
      </c>
      <c r="C22" s="53" t="s">
        <v>20</v>
      </c>
      <c r="D22" s="41" t="s">
        <v>21</v>
      </c>
      <c r="E22" s="41" t="s">
        <v>21</v>
      </c>
      <c r="F22" s="156"/>
      <c r="G22" s="111" t="s">
        <v>1083</v>
      </c>
      <c r="H22" s="93" t="str">
        <f t="shared" si="0"/>
        <v>바로가기</v>
      </c>
      <c r="I22" s="45">
        <v>2</v>
      </c>
      <c r="J22" s="44">
        <v>14</v>
      </c>
      <c r="K22" s="376">
        <v>490</v>
      </c>
      <c r="L22" s="128">
        <v>540</v>
      </c>
      <c r="M22" s="211"/>
      <c r="N22" s="48"/>
      <c r="O22" s="213" t="s">
        <v>839</v>
      </c>
      <c r="P22" s="48"/>
      <c r="Q22" s="213"/>
      <c r="R22" s="48"/>
      <c r="S22" s="213" t="s">
        <v>840</v>
      </c>
      <c r="T22" s="48"/>
      <c r="U22" s="211"/>
      <c r="V22" s="220"/>
      <c r="W22" s="213" t="s">
        <v>1082</v>
      </c>
      <c r="X22" s="48"/>
      <c r="Y22" s="737" t="str">
        <f>IF(G22="","",VLOOKUP(G22,과정코드!$A$2:$B$494,2,0))</f>
        <v>COL0104614</v>
      </c>
    </row>
    <row r="23" spans="1:25" ht="23.1" customHeight="1">
      <c r="A23" s="826"/>
      <c r="B23" s="40">
        <v>19</v>
      </c>
      <c r="C23" s="53" t="s">
        <v>20</v>
      </c>
      <c r="D23" s="41" t="s">
        <v>21</v>
      </c>
      <c r="E23" s="41" t="s">
        <v>21</v>
      </c>
      <c r="F23" s="156"/>
      <c r="G23" s="112" t="s">
        <v>1080</v>
      </c>
      <c r="H23" s="93" t="str">
        <f t="shared" si="0"/>
        <v>바로가기</v>
      </c>
      <c r="I23" s="45">
        <v>2</v>
      </c>
      <c r="J23" s="44">
        <v>14</v>
      </c>
      <c r="K23" s="376">
        <v>490</v>
      </c>
      <c r="L23" s="128">
        <v>540</v>
      </c>
      <c r="M23" s="211"/>
      <c r="N23" s="48" t="s">
        <v>464</v>
      </c>
      <c r="O23" s="213"/>
      <c r="P23" s="220" t="s">
        <v>939</v>
      </c>
      <c r="Q23" s="213"/>
      <c r="R23" s="48" t="s">
        <v>464</v>
      </c>
      <c r="S23" s="213"/>
      <c r="T23" s="48" t="s">
        <v>1079</v>
      </c>
      <c r="U23" s="213"/>
      <c r="V23" s="220" t="s">
        <v>580</v>
      </c>
      <c r="W23" s="213"/>
      <c r="X23" s="44"/>
      <c r="Y23" s="737" t="str">
        <f>IF(G23="","",VLOOKUP(G23,과정코드!$A$2:$B$494,2,0))</f>
        <v>COL0104615</v>
      </c>
    </row>
    <row r="24" spans="1:25" ht="23.1" customHeight="1">
      <c r="A24" s="819" t="s">
        <v>1332</v>
      </c>
      <c r="B24" s="40">
        <v>20</v>
      </c>
      <c r="C24" s="53" t="s">
        <v>20</v>
      </c>
      <c r="D24" s="41" t="s">
        <v>21</v>
      </c>
      <c r="E24" s="41" t="s">
        <v>21</v>
      </c>
      <c r="F24" s="156"/>
      <c r="G24" s="112" t="s">
        <v>248</v>
      </c>
      <c r="H24" s="93" t="str">
        <f t="shared" si="0"/>
        <v>바로가기</v>
      </c>
      <c r="I24" s="45">
        <v>2</v>
      </c>
      <c r="J24" s="44">
        <v>14</v>
      </c>
      <c r="K24" s="376">
        <v>490</v>
      </c>
      <c r="L24" s="128">
        <v>540</v>
      </c>
      <c r="M24" s="211" t="s">
        <v>807</v>
      </c>
      <c r="N24" s="48"/>
      <c r="O24" s="213" t="s">
        <v>898</v>
      </c>
      <c r="P24" s="48" t="s">
        <v>1078</v>
      </c>
      <c r="Q24" s="232"/>
      <c r="R24" s="220" t="s">
        <v>872</v>
      </c>
      <c r="S24" s="213"/>
      <c r="T24" s="48" t="s">
        <v>840</v>
      </c>
      <c r="U24" s="211"/>
      <c r="V24" s="220" t="s">
        <v>1077</v>
      </c>
      <c r="W24" s="213"/>
      <c r="X24" s="44" t="s">
        <v>102</v>
      </c>
      <c r="Y24" s="737" t="str">
        <f>IF(G24="","",VLOOKUP(G24,과정코드!$A$2:$B$494,2,0))</f>
        <v>COL0104616</v>
      </c>
    </row>
    <row r="25" spans="1:25" ht="23.1" customHeight="1">
      <c r="A25" s="819"/>
      <c r="B25" s="40">
        <v>21</v>
      </c>
      <c r="C25" s="53" t="s">
        <v>20</v>
      </c>
      <c r="D25" s="41" t="s">
        <v>21</v>
      </c>
      <c r="E25" s="41" t="s">
        <v>21</v>
      </c>
      <c r="F25" s="156"/>
      <c r="G25" s="111" t="s">
        <v>1076</v>
      </c>
      <c r="H25" s="93" t="str">
        <f t="shared" si="0"/>
        <v>바로가기</v>
      </c>
      <c r="I25" s="45">
        <v>2</v>
      </c>
      <c r="J25" s="44">
        <v>14</v>
      </c>
      <c r="K25" s="376">
        <v>490</v>
      </c>
      <c r="L25" s="128">
        <v>540</v>
      </c>
      <c r="M25" s="211"/>
      <c r="N25" s="48" t="s">
        <v>228</v>
      </c>
      <c r="O25" s="213"/>
      <c r="P25" s="220"/>
      <c r="Q25" s="211" t="s">
        <v>684</v>
      </c>
      <c r="R25" s="48"/>
      <c r="S25" s="213"/>
      <c r="T25" s="44"/>
      <c r="U25" s="211" t="s">
        <v>770</v>
      </c>
      <c r="V25" s="48"/>
      <c r="W25" s="213"/>
      <c r="X25" s="44" t="s">
        <v>765</v>
      </c>
      <c r="Y25" s="737" t="str">
        <f>IF(G25="","",VLOOKUP(G25,과정코드!$A$2:$B$494,2,0))</f>
        <v>COL0104617</v>
      </c>
    </row>
    <row r="26" spans="1:25" ht="23.1" customHeight="1">
      <c r="A26" s="819"/>
      <c r="B26" s="40">
        <v>22</v>
      </c>
      <c r="C26" s="53" t="s">
        <v>20</v>
      </c>
      <c r="D26" s="41" t="s">
        <v>21</v>
      </c>
      <c r="E26" s="41" t="s">
        <v>21</v>
      </c>
      <c r="F26" s="156"/>
      <c r="G26" s="112" t="s">
        <v>1075</v>
      </c>
      <c r="H26" s="93" t="str">
        <f t="shared" si="0"/>
        <v>바로가기</v>
      </c>
      <c r="I26" s="45">
        <v>2</v>
      </c>
      <c r="J26" s="44">
        <v>14</v>
      </c>
      <c r="K26" s="376">
        <v>490</v>
      </c>
      <c r="L26" s="128">
        <v>540</v>
      </c>
      <c r="M26" s="211"/>
      <c r="N26" s="220" t="s">
        <v>1074</v>
      </c>
      <c r="O26" s="213"/>
      <c r="P26" s="48" t="s">
        <v>92</v>
      </c>
      <c r="Q26" s="213" t="s">
        <v>1073</v>
      </c>
      <c r="R26" s="233"/>
      <c r="S26" s="213"/>
      <c r="T26" s="44"/>
      <c r="U26" s="213" t="s">
        <v>1072</v>
      </c>
      <c r="V26" s="48"/>
      <c r="W26" s="213"/>
      <c r="X26" s="48" t="s">
        <v>1071</v>
      </c>
      <c r="Y26" s="737" t="str">
        <f>IF(G26="","",VLOOKUP(G26,과정코드!$A$2:$B$494,2,0))</f>
        <v>COL0104618</v>
      </c>
    </row>
    <row r="27" spans="1:25" ht="23.1" customHeight="1">
      <c r="A27" s="819"/>
      <c r="B27" s="40">
        <v>23</v>
      </c>
      <c r="C27" s="53" t="s">
        <v>20</v>
      </c>
      <c r="D27" s="41" t="s">
        <v>21</v>
      </c>
      <c r="E27" s="41" t="s">
        <v>21</v>
      </c>
      <c r="F27" s="156"/>
      <c r="G27" s="111" t="s">
        <v>323</v>
      </c>
      <c r="H27" s="93" t="str">
        <f t="shared" si="0"/>
        <v>바로가기</v>
      </c>
      <c r="I27" s="45">
        <v>2</v>
      </c>
      <c r="J27" s="44">
        <v>14</v>
      </c>
      <c r="K27" s="376">
        <v>490</v>
      </c>
      <c r="L27" s="128">
        <v>540</v>
      </c>
      <c r="M27" s="211"/>
      <c r="N27" s="48"/>
      <c r="O27" s="213" t="s">
        <v>89</v>
      </c>
      <c r="P27" s="48" t="s">
        <v>771</v>
      </c>
      <c r="Q27" s="211"/>
      <c r="R27" s="44"/>
      <c r="S27" s="213" t="s">
        <v>469</v>
      </c>
      <c r="T27" s="44"/>
      <c r="U27" s="211"/>
      <c r="V27" s="220" t="s">
        <v>525</v>
      </c>
      <c r="W27" s="213"/>
      <c r="X27" s="44"/>
      <c r="Y27" s="737" t="str">
        <f>IF(G27="","",VLOOKUP(G27,과정코드!$A$2:$B$494,2,0))</f>
        <v>COL0104619</v>
      </c>
    </row>
    <row r="28" spans="1:25" ht="23.1" customHeight="1">
      <c r="A28" s="819"/>
      <c r="B28" s="40">
        <v>24</v>
      </c>
      <c r="C28" s="53" t="s">
        <v>20</v>
      </c>
      <c r="D28" s="41" t="s">
        <v>21</v>
      </c>
      <c r="E28" s="41" t="s">
        <v>21</v>
      </c>
      <c r="F28" s="156"/>
      <c r="G28" s="111" t="s">
        <v>324</v>
      </c>
      <c r="H28" s="93" t="str">
        <f t="shared" si="0"/>
        <v>바로가기</v>
      </c>
      <c r="I28" s="45">
        <v>2</v>
      </c>
      <c r="J28" s="44">
        <v>14</v>
      </c>
      <c r="K28" s="376">
        <v>490</v>
      </c>
      <c r="L28" s="128">
        <v>540</v>
      </c>
      <c r="M28" s="211"/>
      <c r="N28" s="44"/>
      <c r="O28" s="213" t="s">
        <v>685</v>
      </c>
      <c r="P28" s="48"/>
      <c r="Q28" s="211" t="s">
        <v>66</v>
      </c>
      <c r="R28" s="44"/>
      <c r="S28" s="213"/>
      <c r="T28" s="44"/>
      <c r="U28" s="213" t="s">
        <v>464</v>
      </c>
      <c r="V28" s="48"/>
      <c r="W28" s="213" t="s">
        <v>92</v>
      </c>
      <c r="X28" s="44"/>
      <c r="Y28" s="737" t="str">
        <f>IF(G28="","",VLOOKUP(G28,과정코드!$A$2:$B$494,2,0))</f>
        <v>COL0104620</v>
      </c>
    </row>
    <row r="29" spans="1:25" ht="23.1" customHeight="1">
      <c r="A29" s="819"/>
      <c r="B29" s="40">
        <v>25</v>
      </c>
      <c r="C29" s="53" t="s">
        <v>20</v>
      </c>
      <c r="D29" s="41" t="s">
        <v>21</v>
      </c>
      <c r="E29" s="41" t="s">
        <v>21</v>
      </c>
      <c r="F29" s="156"/>
      <c r="G29" s="111" t="s">
        <v>326</v>
      </c>
      <c r="H29" s="93" t="str">
        <f t="shared" si="0"/>
        <v>바로가기</v>
      </c>
      <c r="I29" s="45">
        <v>2</v>
      </c>
      <c r="J29" s="44">
        <v>14</v>
      </c>
      <c r="K29" s="376">
        <v>490</v>
      </c>
      <c r="L29" s="128">
        <v>540</v>
      </c>
      <c r="M29" s="211"/>
      <c r="N29" s="44"/>
      <c r="O29" s="213"/>
      <c r="P29" s="220" t="s">
        <v>898</v>
      </c>
      <c r="Q29" s="211"/>
      <c r="R29" s="44" t="s">
        <v>287</v>
      </c>
      <c r="S29" s="213"/>
      <c r="T29" s="44"/>
      <c r="U29" s="211"/>
      <c r="V29" s="220" t="s">
        <v>913</v>
      </c>
      <c r="W29" s="213"/>
      <c r="X29" s="44"/>
      <c r="Y29" s="737" t="str">
        <f>IF(G29="","",VLOOKUP(G29,과정코드!$A$2:$B$494,2,0))</f>
        <v>COL0104621</v>
      </c>
    </row>
    <row r="30" spans="1:25" ht="23.1" customHeight="1">
      <c r="A30" s="819"/>
      <c r="B30" s="40">
        <v>26</v>
      </c>
      <c r="C30" s="53" t="s">
        <v>20</v>
      </c>
      <c r="D30" s="41" t="s">
        <v>21</v>
      </c>
      <c r="E30" s="41" t="s">
        <v>21</v>
      </c>
      <c r="F30" s="156"/>
      <c r="G30" s="111" t="s">
        <v>1070</v>
      </c>
      <c r="H30" s="93" t="str">
        <f t="shared" si="0"/>
        <v>바로가기</v>
      </c>
      <c r="I30" s="45">
        <v>2</v>
      </c>
      <c r="J30" s="44">
        <v>14</v>
      </c>
      <c r="K30" s="376">
        <v>490</v>
      </c>
      <c r="L30" s="128">
        <v>540</v>
      </c>
      <c r="M30" s="211"/>
      <c r="N30" s="44"/>
      <c r="O30" s="213"/>
      <c r="P30" s="48"/>
      <c r="Q30" s="213" t="s">
        <v>1069</v>
      </c>
      <c r="R30" s="44"/>
      <c r="S30" s="213"/>
      <c r="T30" s="44"/>
      <c r="U30" s="211" t="s">
        <v>1068</v>
      </c>
      <c r="V30" s="48"/>
      <c r="W30" s="213"/>
      <c r="X30" s="48" t="s">
        <v>464</v>
      </c>
      <c r="Y30" s="737" t="str">
        <f>IF(G30="","",VLOOKUP(G30,과정코드!$A$2:$B$494,2,0))</f>
        <v>COL0104622</v>
      </c>
    </row>
    <row r="31" spans="1:25" ht="23.1" customHeight="1">
      <c r="A31" s="819"/>
      <c r="B31" s="40">
        <v>27</v>
      </c>
      <c r="C31" s="53" t="s">
        <v>20</v>
      </c>
      <c r="D31" s="41" t="s">
        <v>21</v>
      </c>
      <c r="E31" s="41" t="s">
        <v>21</v>
      </c>
      <c r="F31" s="156"/>
      <c r="G31" s="111" t="s">
        <v>1067</v>
      </c>
      <c r="H31" s="93" t="str">
        <f t="shared" si="0"/>
        <v>바로가기</v>
      </c>
      <c r="I31" s="45">
        <v>2</v>
      </c>
      <c r="J31" s="44">
        <v>14</v>
      </c>
      <c r="K31" s="376">
        <v>490</v>
      </c>
      <c r="L31" s="128">
        <v>540</v>
      </c>
      <c r="M31" s="211"/>
      <c r="N31" s="44" t="s">
        <v>839</v>
      </c>
      <c r="O31" s="213"/>
      <c r="P31" s="48"/>
      <c r="Q31" s="211" t="s">
        <v>714</v>
      </c>
      <c r="R31" s="220"/>
      <c r="S31" s="213"/>
      <c r="T31" s="44"/>
      <c r="U31" s="211" t="s">
        <v>274</v>
      </c>
      <c r="V31" s="48"/>
      <c r="W31" s="213"/>
      <c r="X31" s="220"/>
      <c r="Y31" s="737" t="str">
        <f>IF(G31="","",VLOOKUP(G31,과정코드!$A$2:$B$494,2,0))</f>
        <v>COL0104623</v>
      </c>
    </row>
    <row r="32" spans="1:25" ht="27" customHeight="1">
      <c r="A32" s="246" t="s">
        <v>1333</v>
      </c>
      <c r="B32" s="40">
        <v>28</v>
      </c>
      <c r="C32" s="53"/>
      <c r="D32" s="41" t="s">
        <v>21</v>
      </c>
      <c r="E32" s="53"/>
      <c r="F32" s="158"/>
      <c r="G32" s="114" t="s">
        <v>1379</v>
      </c>
      <c r="H32" s="93" t="str">
        <f t="shared" si="0"/>
        <v>바로가기</v>
      </c>
      <c r="I32" s="116">
        <v>12</v>
      </c>
      <c r="J32" s="55">
        <v>84</v>
      </c>
      <c r="K32" s="451">
        <v>4700</v>
      </c>
      <c r="L32" s="452">
        <v>4700</v>
      </c>
      <c r="M32" s="265"/>
      <c r="N32" s="430"/>
      <c r="O32" s="265"/>
      <c r="P32" s="820" t="s">
        <v>1359</v>
      </c>
      <c r="Q32" s="820"/>
      <c r="R32" s="820"/>
      <c r="S32" s="265"/>
      <c r="T32" s="374"/>
      <c r="U32" s="821" t="s">
        <v>1066</v>
      </c>
      <c r="V32" s="821"/>
      <c r="W32" s="821"/>
      <c r="X32" s="220"/>
      <c r="Y32" s="737" t="str">
        <f>IF(G32="","",VLOOKUP(G32,과정코드!$A$2:$B$494,2,0))</f>
        <v>COL0104624</v>
      </c>
    </row>
    <row r="33" spans="1:59" s="38" customFormat="1" ht="30" customHeight="1">
      <c r="A33" s="86" t="s">
        <v>1244</v>
      </c>
      <c r="B33" s="87"/>
      <c r="C33" s="87"/>
      <c r="D33" s="87"/>
      <c r="E33" s="87"/>
      <c r="F33" s="87"/>
      <c r="G33" s="381"/>
      <c r="H33" s="241"/>
      <c r="I33" s="381"/>
      <c r="J33" s="381"/>
      <c r="K33" s="87"/>
      <c r="L33" s="88"/>
      <c r="M33" s="214" t="s">
        <v>16</v>
      </c>
      <c r="N33" s="214" t="s">
        <v>7</v>
      </c>
      <c r="O33" s="214" t="s">
        <v>9</v>
      </c>
      <c r="P33" s="214" t="s">
        <v>1</v>
      </c>
      <c r="Q33" s="214" t="s">
        <v>14</v>
      </c>
      <c r="R33" s="214" t="s">
        <v>0</v>
      </c>
      <c r="S33" s="214" t="s">
        <v>17</v>
      </c>
      <c r="T33" s="214" t="s">
        <v>13</v>
      </c>
      <c r="U33" s="214" t="s">
        <v>2</v>
      </c>
      <c r="V33" s="214" t="s">
        <v>11</v>
      </c>
      <c r="W33" s="214" t="s">
        <v>8</v>
      </c>
      <c r="X33" s="214" t="s">
        <v>19</v>
      </c>
      <c r="Y33" s="737" t="str">
        <f>IF(G33="","",VLOOKUP(G33,과정코드!$A$2:$B$494,2,0))</f>
        <v/>
      </c>
      <c r="Z33" s="737"/>
      <c r="AA33" s="737"/>
      <c r="AB33" s="737"/>
      <c r="AC33" s="737"/>
      <c r="AD33" s="737"/>
      <c r="AE33" s="737"/>
      <c r="AF33" s="737"/>
      <c r="AG33" s="737"/>
      <c r="AH33" s="737"/>
      <c r="AI33" s="737"/>
      <c r="AJ33" s="737"/>
      <c r="AK33" s="737"/>
      <c r="AL33" s="737"/>
      <c r="AM33" s="737"/>
      <c r="AN33" s="737"/>
      <c r="AO33" s="737"/>
      <c r="AP33" s="737"/>
      <c r="AQ33" s="737"/>
      <c r="AR33" s="737"/>
      <c r="AS33" s="737"/>
      <c r="AT33" s="737"/>
      <c r="AU33" s="737"/>
      <c r="AV33" s="737"/>
      <c r="AW33" s="737"/>
      <c r="AX33" s="737"/>
      <c r="AY33" s="737"/>
      <c r="AZ33" s="737"/>
      <c r="BA33" s="737"/>
      <c r="BB33" s="737"/>
      <c r="BC33" s="737"/>
      <c r="BD33" s="737"/>
      <c r="BE33" s="737"/>
      <c r="BF33" s="737"/>
      <c r="BG33" s="737"/>
    </row>
    <row r="34" spans="1:59" s="38" customFormat="1" ht="27" customHeight="1">
      <c r="A34" s="807" t="s">
        <v>1251</v>
      </c>
      <c r="B34" s="215">
        <v>1</v>
      </c>
      <c r="C34" s="53" t="s">
        <v>20</v>
      </c>
      <c r="D34" s="41" t="s">
        <v>21</v>
      </c>
      <c r="E34" s="41"/>
      <c r="F34" s="156"/>
      <c r="G34" s="113" t="s">
        <v>139</v>
      </c>
      <c r="H34" s="93" t="str">
        <f t="shared" si="0"/>
        <v>바로가기</v>
      </c>
      <c r="I34" s="382">
        <v>2</v>
      </c>
      <c r="J34" s="243">
        <v>14</v>
      </c>
      <c r="K34" s="378">
        <v>490</v>
      </c>
      <c r="L34" s="63">
        <v>540</v>
      </c>
      <c r="M34" s="213" t="s">
        <v>287</v>
      </c>
      <c r="N34" s="220" t="s">
        <v>1065</v>
      </c>
      <c r="O34" s="213" t="s">
        <v>1064</v>
      </c>
      <c r="P34" s="220" t="s">
        <v>1063</v>
      </c>
      <c r="Q34" s="213" t="s">
        <v>1062</v>
      </c>
      <c r="R34" s="220" t="s">
        <v>842</v>
      </c>
      <c r="S34" s="213" t="s">
        <v>1061</v>
      </c>
      <c r="T34" s="220" t="s">
        <v>134</v>
      </c>
      <c r="U34" s="213" t="s">
        <v>70</v>
      </c>
      <c r="V34" s="220" t="s">
        <v>240</v>
      </c>
      <c r="W34" s="213" t="s">
        <v>1060</v>
      </c>
      <c r="X34" s="220"/>
      <c r="Y34" s="737" t="str">
        <f>IF(G34="","",VLOOKUP(G34,과정코드!$A$2:$B$494,2,0))</f>
        <v>COL0104625</v>
      </c>
      <c r="Z34" s="737"/>
      <c r="AA34" s="737"/>
      <c r="AB34" s="737"/>
      <c r="AC34" s="737"/>
      <c r="AD34" s="737"/>
      <c r="AE34" s="737"/>
      <c r="AF34" s="737"/>
      <c r="AG34" s="737"/>
      <c r="AH34" s="737"/>
      <c r="AI34" s="737"/>
      <c r="AJ34" s="737"/>
      <c r="AK34" s="737"/>
      <c r="AL34" s="737"/>
      <c r="AM34" s="737"/>
      <c r="AN34" s="737"/>
      <c r="AO34" s="737"/>
      <c r="AP34" s="737"/>
      <c r="AQ34" s="737"/>
      <c r="AR34" s="737"/>
      <c r="AS34" s="737"/>
      <c r="AT34" s="737"/>
      <c r="AU34" s="737"/>
      <c r="AV34" s="737"/>
      <c r="AW34" s="737"/>
      <c r="AX34" s="737"/>
      <c r="AY34" s="737"/>
      <c r="AZ34" s="737"/>
      <c r="BA34" s="737"/>
      <c r="BB34" s="737"/>
      <c r="BC34" s="737"/>
      <c r="BD34" s="737"/>
      <c r="BE34" s="737"/>
      <c r="BF34" s="737"/>
      <c r="BG34" s="737"/>
    </row>
    <row r="35" spans="1:59" s="38" customFormat="1" ht="27" customHeight="1">
      <c r="A35" s="808"/>
      <c r="B35" s="215">
        <v>2</v>
      </c>
      <c r="C35" s="53" t="s">
        <v>20</v>
      </c>
      <c r="D35" s="41" t="s">
        <v>21</v>
      </c>
      <c r="E35" s="41" t="s">
        <v>21</v>
      </c>
      <c r="F35" s="156"/>
      <c r="G35" s="111" t="s">
        <v>1658</v>
      </c>
      <c r="H35" s="93" t="str">
        <f t="shared" si="0"/>
        <v>바로가기</v>
      </c>
      <c r="I35" s="382">
        <v>2</v>
      </c>
      <c r="J35" s="243">
        <v>14</v>
      </c>
      <c r="K35" s="378">
        <v>490</v>
      </c>
      <c r="L35" s="63">
        <v>540</v>
      </c>
      <c r="M35" s="211"/>
      <c r="N35" s="220" t="s">
        <v>1060</v>
      </c>
      <c r="O35" s="231" t="s">
        <v>1059</v>
      </c>
      <c r="P35" s="220" t="s">
        <v>771</v>
      </c>
      <c r="Q35" s="213" t="s">
        <v>1058</v>
      </c>
      <c r="R35" s="220" t="s">
        <v>1057</v>
      </c>
      <c r="S35" s="211" t="s">
        <v>1056</v>
      </c>
      <c r="T35" s="220" t="s">
        <v>528</v>
      </c>
      <c r="U35" s="213" t="s">
        <v>1055</v>
      </c>
      <c r="V35" s="220" t="s">
        <v>308</v>
      </c>
      <c r="W35" s="211" t="s">
        <v>1054</v>
      </c>
      <c r="X35" s="48"/>
      <c r="Y35" s="737" t="str">
        <f>IF(G35="","",VLOOKUP(G35,과정코드!$A$2:$B$494,2,0))</f>
        <v>COL0104626</v>
      </c>
      <c r="Z35" s="737"/>
      <c r="AA35" s="737"/>
      <c r="AB35" s="737"/>
      <c r="AC35" s="737"/>
      <c r="AD35" s="737"/>
      <c r="AE35" s="737"/>
      <c r="AF35" s="737"/>
      <c r="AG35" s="737"/>
      <c r="AH35" s="737"/>
      <c r="AI35" s="737"/>
      <c r="AJ35" s="737"/>
      <c r="AK35" s="737"/>
      <c r="AL35" s="737"/>
      <c r="AM35" s="737"/>
      <c r="AN35" s="737"/>
      <c r="AO35" s="737"/>
      <c r="AP35" s="737"/>
      <c r="AQ35" s="737"/>
      <c r="AR35" s="737"/>
      <c r="AS35" s="737"/>
      <c r="AT35" s="737"/>
      <c r="AU35" s="737"/>
      <c r="AV35" s="737"/>
      <c r="AW35" s="737"/>
      <c r="AX35" s="737"/>
      <c r="AY35" s="737"/>
      <c r="AZ35" s="737"/>
      <c r="BA35" s="737"/>
      <c r="BB35" s="737"/>
      <c r="BC35" s="737"/>
      <c r="BD35" s="737"/>
      <c r="BE35" s="737"/>
      <c r="BF35" s="737"/>
      <c r="BG35" s="737"/>
    </row>
    <row r="36" spans="1:59" s="38" customFormat="1" ht="27" customHeight="1">
      <c r="A36" s="808"/>
      <c r="B36" s="215">
        <v>3</v>
      </c>
      <c r="C36" s="53" t="s">
        <v>20</v>
      </c>
      <c r="D36" s="41" t="s">
        <v>21</v>
      </c>
      <c r="E36" s="41" t="s">
        <v>21</v>
      </c>
      <c r="F36" s="156"/>
      <c r="G36" s="111" t="s">
        <v>141</v>
      </c>
      <c r="H36" s="93" t="str">
        <f t="shared" si="0"/>
        <v>바로가기</v>
      </c>
      <c r="I36" s="382">
        <v>2</v>
      </c>
      <c r="J36" s="243">
        <v>14</v>
      </c>
      <c r="K36" s="376">
        <v>490</v>
      </c>
      <c r="L36" s="128">
        <v>540</v>
      </c>
      <c r="M36" s="211" t="s">
        <v>807</v>
      </c>
      <c r="N36" s="220"/>
      <c r="O36" s="213" t="s">
        <v>1053</v>
      </c>
      <c r="P36" s="220"/>
      <c r="Q36" s="213" t="s">
        <v>1052</v>
      </c>
      <c r="R36" s="220" t="s">
        <v>1051</v>
      </c>
      <c r="S36" s="213" t="s">
        <v>680</v>
      </c>
      <c r="T36" s="220"/>
      <c r="U36" s="232"/>
      <c r="V36" s="220" t="s">
        <v>124</v>
      </c>
      <c r="W36" s="213"/>
      <c r="X36" s="220" t="s">
        <v>849</v>
      </c>
      <c r="Y36" s="737" t="str">
        <f>IF(G36="","",VLOOKUP(G36,과정코드!$A$2:$B$494,2,0))</f>
        <v>COL0104627</v>
      </c>
      <c r="Z36" s="737"/>
      <c r="AA36" s="737"/>
      <c r="AB36" s="737"/>
      <c r="AC36" s="737"/>
      <c r="AD36" s="737"/>
      <c r="AE36" s="737"/>
      <c r="AF36" s="737"/>
      <c r="AG36" s="737"/>
      <c r="AH36" s="737"/>
      <c r="AI36" s="737"/>
      <c r="AJ36" s="737"/>
      <c r="AK36" s="737"/>
      <c r="AL36" s="737"/>
      <c r="AM36" s="737"/>
      <c r="AN36" s="737"/>
      <c r="AO36" s="737"/>
      <c r="AP36" s="737"/>
      <c r="AQ36" s="737"/>
      <c r="AR36" s="737"/>
      <c r="AS36" s="737"/>
      <c r="AT36" s="737"/>
      <c r="AU36" s="737"/>
      <c r="AV36" s="737"/>
      <c r="AW36" s="737"/>
      <c r="AX36" s="737"/>
      <c r="AY36" s="737"/>
      <c r="AZ36" s="737"/>
      <c r="BA36" s="737"/>
      <c r="BB36" s="737"/>
      <c r="BC36" s="737"/>
      <c r="BD36" s="737"/>
      <c r="BE36" s="737"/>
      <c r="BF36" s="737"/>
      <c r="BG36" s="737"/>
    </row>
    <row r="37" spans="1:59" s="38" customFormat="1" ht="27" customHeight="1">
      <c r="A37" s="808"/>
      <c r="B37" s="215">
        <v>4</v>
      </c>
      <c r="C37" s="53" t="s">
        <v>20</v>
      </c>
      <c r="D37" s="41" t="s">
        <v>21</v>
      </c>
      <c r="E37" s="41" t="s">
        <v>21</v>
      </c>
      <c r="F37" s="156"/>
      <c r="G37" s="113" t="s">
        <v>142</v>
      </c>
      <c r="H37" s="93" t="str">
        <f t="shared" si="0"/>
        <v>바로가기</v>
      </c>
      <c r="I37" s="383">
        <v>2</v>
      </c>
      <c r="J37" s="243">
        <v>14</v>
      </c>
      <c r="K37" s="376">
        <v>490</v>
      </c>
      <c r="L37" s="128">
        <v>540</v>
      </c>
      <c r="M37" s="211"/>
      <c r="N37" s="220"/>
      <c r="O37" s="213" t="s">
        <v>143</v>
      </c>
      <c r="P37" s="220" t="s">
        <v>1050</v>
      </c>
      <c r="Q37" s="213"/>
      <c r="R37" s="220" t="s">
        <v>1049</v>
      </c>
      <c r="S37" s="240"/>
      <c r="T37" s="220" t="s">
        <v>938</v>
      </c>
      <c r="U37" s="211" t="s">
        <v>281</v>
      </c>
      <c r="V37" s="220"/>
      <c r="W37" s="213"/>
      <c r="X37" s="48"/>
      <c r="Y37" s="737" t="str">
        <f>IF(G37="","",VLOOKUP(G37,과정코드!$A$2:$B$494,2,0))</f>
        <v>COL0104628</v>
      </c>
      <c r="Z37" s="737"/>
      <c r="AA37" s="737"/>
      <c r="AB37" s="737"/>
      <c r="AC37" s="737"/>
      <c r="AD37" s="737"/>
      <c r="AE37" s="737"/>
      <c r="AF37" s="737"/>
      <c r="AG37" s="737"/>
      <c r="AH37" s="737"/>
      <c r="AI37" s="737"/>
      <c r="AJ37" s="737"/>
      <c r="AK37" s="737"/>
      <c r="AL37" s="737"/>
      <c r="AM37" s="737"/>
      <c r="AN37" s="737"/>
      <c r="AO37" s="737"/>
      <c r="AP37" s="737"/>
      <c r="AQ37" s="737"/>
      <c r="AR37" s="737"/>
      <c r="AS37" s="737"/>
      <c r="AT37" s="737"/>
      <c r="AU37" s="737"/>
      <c r="AV37" s="737"/>
      <c r="AW37" s="737"/>
      <c r="AX37" s="737"/>
      <c r="AY37" s="737"/>
      <c r="AZ37" s="737"/>
      <c r="BA37" s="737"/>
      <c r="BB37" s="737"/>
      <c r="BC37" s="737"/>
      <c r="BD37" s="737"/>
      <c r="BE37" s="737"/>
      <c r="BF37" s="737"/>
      <c r="BG37" s="737"/>
    </row>
    <row r="38" spans="1:59" s="38" customFormat="1" ht="27" customHeight="1">
      <c r="A38" s="808"/>
      <c r="B38" s="215">
        <v>5</v>
      </c>
      <c r="C38" s="53" t="s">
        <v>20</v>
      </c>
      <c r="D38" s="41" t="s">
        <v>21</v>
      </c>
      <c r="E38" s="41" t="s">
        <v>21</v>
      </c>
      <c r="F38" s="156"/>
      <c r="G38" s="113" t="s">
        <v>250</v>
      </c>
      <c r="H38" s="93" t="str">
        <f t="shared" si="0"/>
        <v>바로가기</v>
      </c>
      <c r="I38" s="383">
        <v>2</v>
      </c>
      <c r="J38" s="243">
        <v>14</v>
      </c>
      <c r="K38" s="376">
        <v>490</v>
      </c>
      <c r="L38" s="128">
        <v>540</v>
      </c>
      <c r="M38" s="211"/>
      <c r="N38" s="48" t="s">
        <v>310</v>
      </c>
      <c r="O38" s="211" t="s">
        <v>1048</v>
      </c>
      <c r="P38" s="220" t="s">
        <v>1047</v>
      </c>
      <c r="Q38" s="211"/>
      <c r="R38" s="220" t="s">
        <v>836</v>
      </c>
      <c r="S38" s="240"/>
      <c r="T38" s="48" t="s">
        <v>765</v>
      </c>
      <c r="U38" s="213"/>
      <c r="V38" s="48" t="s">
        <v>99</v>
      </c>
      <c r="W38" s="213" t="s">
        <v>686</v>
      </c>
      <c r="X38" s="44"/>
      <c r="Y38" s="737" t="str">
        <f>IF(G38="","",VLOOKUP(G38,과정코드!$A$2:$B$494,2,0))</f>
        <v>COL0104629</v>
      </c>
      <c r="Z38" s="737"/>
      <c r="AA38" s="737"/>
      <c r="AB38" s="737"/>
      <c r="AC38" s="737"/>
      <c r="AD38" s="737"/>
      <c r="AE38" s="737"/>
      <c r="AF38" s="737"/>
      <c r="AG38" s="737"/>
      <c r="AH38" s="737"/>
      <c r="AI38" s="737"/>
      <c r="AJ38" s="737"/>
      <c r="AK38" s="737"/>
      <c r="AL38" s="737"/>
      <c r="AM38" s="737"/>
      <c r="AN38" s="737"/>
      <c r="AO38" s="737"/>
      <c r="AP38" s="737"/>
      <c r="AQ38" s="737"/>
      <c r="AR38" s="737"/>
      <c r="AS38" s="737"/>
      <c r="AT38" s="737"/>
      <c r="AU38" s="737"/>
      <c r="AV38" s="737"/>
      <c r="AW38" s="737"/>
      <c r="AX38" s="737"/>
      <c r="AY38" s="737"/>
      <c r="AZ38" s="737"/>
      <c r="BA38" s="737"/>
      <c r="BB38" s="737"/>
      <c r="BC38" s="737"/>
      <c r="BD38" s="737"/>
      <c r="BE38" s="737"/>
      <c r="BF38" s="737"/>
      <c r="BG38" s="737"/>
    </row>
    <row r="39" spans="1:59" s="38" customFormat="1" ht="27" customHeight="1">
      <c r="A39" s="808"/>
      <c r="B39" s="215">
        <v>6</v>
      </c>
      <c r="C39" s="53" t="s">
        <v>20</v>
      </c>
      <c r="D39" s="41" t="s">
        <v>21</v>
      </c>
      <c r="E39" s="41" t="s">
        <v>21</v>
      </c>
      <c r="F39" s="156"/>
      <c r="G39" s="111" t="s">
        <v>145</v>
      </c>
      <c r="H39" s="93" t="str">
        <f t="shared" si="0"/>
        <v>바로가기</v>
      </c>
      <c r="I39" s="383">
        <v>2</v>
      </c>
      <c r="J39" s="243">
        <v>14</v>
      </c>
      <c r="K39" s="376">
        <v>490</v>
      </c>
      <c r="L39" s="128">
        <v>540</v>
      </c>
      <c r="M39" s="211"/>
      <c r="N39" s="220"/>
      <c r="O39" s="211" t="s">
        <v>116</v>
      </c>
      <c r="P39" s="220" t="s">
        <v>1046</v>
      </c>
      <c r="Q39" s="213" t="s">
        <v>836</v>
      </c>
      <c r="R39" s="227"/>
      <c r="S39" s="213" t="s">
        <v>1045</v>
      </c>
      <c r="T39" s="220"/>
      <c r="U39" s="213" t="s">
        <v>117</v>
      </c>
      <c r="V39" s="220" t="s">
        <v>525</v>
      </c>
      <c r="W39" s="213"/>
      <c r="X39" s="44"/>
      <c r="Y39" s="737" t="str">
        <f>IF(G39="","",VLOOKUP(G39,과정코드!$A$2:$B$494,2,0))</f>
        <v>COL0104630</v>
      </c>
      <c r="Z39" s="737"/>
      <c r="AA39" s="737"/>
      <c r="AB39" s="737"/>
      <c r="AC39" s="737"/>
      <c r="AD39" s="737"/>
      <c r="AE39" s="737"/>
      <c r="AF39" s="737"/>
      <c r="AG39" s="737"/>
      <c r="AH39" s="737"/>
      <c r="AI39" s="737"/>
      <c r="AJ39" s="737"/>
      <c r="AK39" s="737"/>
      <c r="AL39" s="737"/>
      <c r="AM39" s="737"/>
      <c r="AN39" s="737"/>
      <c r="AO39" s="737"/>
      <c r="AP39" s="737"/>
      <c r="AQ39" s="737"/>
      <c r="AR39" s="737"/>
      <c r="AS39" s="737"/>
      <c r="AT39" s="737"/>
      <c r="AU39" s="737"/>
      <c r="AV39" s="737"/>
      <c r="AW39" s="737"/>
      <c r="AX39" s="737"/>
      <c r="AY39" s="737"/>
      <c r="AZ39" s="737"/>
      <c r="BA39" s="737"/>
      <c r="BB39" s="737"/>
      <c r="BC39" s="737"/>
      <c r="BD39" s="737"/>
      <c r="BE39" s="737"/>
      <c r="BF39" s="737"/>
      <c r="BG39" s="737"/>
    </row>
    <row r="40" spans="1:59" s="38" customFormat="1" ht="27" customHeight="1">
      <c r="A40" s="809"/>
      <c r="B40" s="215">
        <v>7</v>
      </c>
      <c r="C40" s="53" t="s">
        <v>20</v>
      </c>
      <c r="D40" s="41" t="s">
        <v>21</v>
      </c>
      <c r="E40" s="41" t="s">
        <v>21</v>
      </c>
      <c r="F40" s="156"/>
      <c r="G40" s="113" t="s">
        <v>1044</v>
      </c>
      <c r="H40" s="93" t="str">
        <f t="shared" si="0"/>
        <v>바로가기</v>
      </c>
      <c r="I40" s="383">
        <v>2</v>
      </c>
      <c r="J40" s="243">
        <v>14</v>
      </c>
      <c r="K40" s="376">
        <v>490</v>
      </c>
      <c r="L40" s="128">
        <v>540</v>
      </c>
      <c r="M40" s="211"/>
      <c r="N40" s="220"/>
      <c r="O40" s="213" t="s">
        <v>455</v>
      </c>
      <c r="P40" s="220"/>
      <c r="Q40" s="213" t="s">
        <v>327</v>
      </c>
      <c r="R40" s="220" t="s">
        <v>807</v>
      </c>
      <c r="S40" s="213"/>
      <c r="T40" s="220" t="s">
        <v>242</v>
      </c>
      <c r="U40" s="213" t="s">
        <v>849</v>
      </c>
      <c r="V40" s="245"/>
      <c r="W40" s="213" t="s">
        <v>898</v>
      </c>
      <c r="X40" s="212"/>
      <c r="Y40" s="737" t="str">
        <f>IF(G40="","",VLOOKUP(G40,과정코드!$A$2:$B$494,2,0))</f>
        <v>COL0104631</v>
      </c>
      <c r="Z40" s="737"/>
      <c r="AA40" s="737"/>
      <c r="AB40" s="737"/>
      <c r="AC40" s="737"/>
      <c r="AD40" s="737"/>
      <c r="AE40" s="737"/>
      <c r="AF40" s="737"/>
      <c r="AG40" s="737"/>
      <c r="AH40" s="737"/>
      <c r="AI40" s="737"/>
      <c r="AJ40" s="737"/>
      <c r="AK40" s="737"/>
      <c r="AL40" s="737"/>
      <c r="AM40" s="737"/>
      <c r="AN40" s="737"/>
      <c r="AO40" s="737"/>
      <c r="AP40" s="737"/>
      <c r="AQ40" s="737"/>
      <c r="AR40" s="737"/>
      <c r="AS40" s="737"/>
      <c r="AT40" s="737"/>
      <c r="AU40" s="737"/>
      <c r="AV40" s="737"/>
      <c r="AW40" s="737"/>
      <c r="AX40" s="737"/>
      <c r="AY40" s="737"/>
      <c r="AZ40" s="737"/>
      <c r="BA40" s="737"/>
      <c r="BB40" s="737"/>
      <c r="BC40" s="737"/>
      <c r="BD40" s="737"/>
      <c r="BE40" s="737"/>
      <c r="BF40" s="737"/>
      <c r="BG40" s="737"/>
    </row>
    <row r="41" spans="1:59" s="38" customFormat="1" ht="27" customHeight="1">
      <c r="A41" s="827" t="s">
        <v>352</v>
      </c>
      <c r="B41" s="215">
        <v>8</v>
      </c>
      <c r="C41" s="53" t="s">
        <v>20</v>
      </c>
      <c r="D41" s="41" t="s">
        <v>21</v>
      </c>
      <c r="E41" s="41" t="s">
        <v>21</v>
      </c>
      <c r="F41" s="156"/>
      <c r="G41" s="111" t="s">
        <v>147</v>
      </c>
      <c r="H41" s="93" t="str">
        <f t="shared" si="0"/>
        <v>바로가기</v>
      </c>
      <c r="I41" s="383">
        <v>3</v>
      </c>
      <c r="J41" s="243">
        <v>18</v>
      </c>
      <c r="K41" s="378">
        <v>580</v>
      </c>
      <c r="L41" s="63">
        <v>640</v>
      </c>
      <c r="M41" s="211"/>
      <c r="N41" s="220" t="s">
        <v>942</v>
      </c>
      <c r="O41" s="213" t="s">
        <v>297</v>
      </c>
      <c r="P41" s="220" t="s">
        <v>774</v>
      </c>
      <c r="Q41" s="213"/>
      <c r="R41" s="220" t="s">
        <v>1043</v>
      </c>
      <c r="S41" s="213" t="s">
        <v>876</v>
      </c>
      <c r="T41" s="48" t="s">
        <v>850</v>
      </c>
      <c r="U41" s="213" t="s">
        <v>1042</v>
      </c>
      <c r="V41" s="220" t="s">
        <v>779</v>
      </c>
      <c r="W41" s="213" t="s">
        <v>1041</v>
      </c>
      <c r="X41" s="212" t="s">
        <v>1040</v>
      </c>
      <c r="Y41" s="737" t="str">
        <f>IF(G41="","",VLOOKUP(G41,과정코드!$A$2:$B$494,2,0))</f>
        <v>COL0104632</v>
      </c>
      <c r="Z41" s="737"/>
      <c r="AA41" s="737"/>
      <c r="AB41" s="737"/>
      <c r="AC41" s="737"/>
      <c r="AD41" s="737"/>
      <c r="AE41" s="737"/>
      <c r="AF41" s="737"/>
      <c r="AG41" s="737"/>
      <c r="AH41" s="737"/>
      <c r="AI41" s="737"/>
      <c r="AJ41" s="737"/>
      <c r="AK41" s="737"/>
      <c r="AL41" s="737"/>
      <c r="AM41" s="737"/>
      <c r="AN41" s="737"/>
      <c r="AO41" s="737"/>
      <c r="AP41" s="737"/>
      <c r="AQ41" s="737"/>
      <c r="AR41" s="737"/>
      <c r="AS41" s="737"/>
      <c r="AT41" s="737"/>
      <c r="AU41" s="737"/>
      <c r="AV41" s="737"/>
      <c r="AW41" s="737"/>
      <c r="AX41" s="737"/>
      <c r="AY41" s="737"/>
      <c r="AZ41" s="737"/>
      <c r="BA41" s="737"/>
      <c r="BB41" s="737"/>
      <c r="BC41" s="737"/>
      <c r="BD41" s="737"/>
      <c r="BE41" s="737"/>
      <c r="BF41" s="737"/>
      <c r="BG41" s="737"/>
    </row>
    <row r="42" spans="1:59" s="38" customFormat="1" ht="27" customHeight="1">
      <c r="A42" s="828"/>
      <c r="B42" s="215">
        <v>9</v>
      </c>
      <c r="C42" s="53" t="s">
        <v>20</v>
      </c>
      <c r="D42" s="41" t="s">
        <v>21</v>
      </c>
      <c r="E42" s="41" t="s">
        <v>21</v>
      </c>
      <c r="F42" s="156"/>
      <c r="G42" s="113" t="s">
        <v>149</v>
      </c>
      <c r="H42" s="93" t="str">
        <f t="shared" si="0"/>
        <v>바로가기</v>
      </c>
      <c r="I42" s="383">
        <v>3</v>
      </c>
      <c r="J42" s="243">
        <v>18</v>
      </c>
      <c r="K42" s="378">
        <v>580</v>
      </c>
      <c r="L42" s="63">
        <v>640</v>
      </c>
      <c r="M42" s="211"/>
      <c r="N42" s="220"/>
      <c r="O42" s="213" t="s">
        <v>844</v>
      </c>
      <c r="P42" s="220" t="s">
        <v>282</v>
      </c>
      <c r="Q42" s="211" t="s">
        <v>712</v>
      </c>
      <c r="R42" s="220"/>
      <c r="S42" s="213" t="s">
        <v>991</v>
      </c>
      <c r="T42" s="220"/>
      <c r="U42" s="211"/>
      <c r="V42" s="220" t="s">
        <v>239</v>
      </c>
      <c r="W42" s="213" t="s">
        <v>606</v>
      </c>
      <c r="X42" s="44"/>
      <c r="Y42" s="737" t="str">
        <f>IF(G42="","",VLOOKUP(G42,과정코드!$A$2:$B$494,2,0))</f>
        <v>COL0104633</v>
      </c>
      <c r="Z42" s="737"/>
      <c r="AA42" s="737"/>
      <c r="AB42" s="737"/>
      <c r="AC42" s="737"/>
      <c r="AD42" s="737"/>
      <c r="AE42" s="737"/>
      <c r="AF42" s="737"/>
      <c r="AG42" s="737"/>
      <c r="AH42" s="737"/>
      <c r="AI42" s="737"/>
      <c r="AJ42" s="737"/>
      <c r="AK42" s="737"/>
      <c r="AL42" s="737"/>
      <c r="AM42" s="737"/>
      <c r="AN42" s="737"/>
      <c r="AO42" s="737"/>
      <c r="AP42" s="737"/>
      <c r="AQ42" s="737"/>
      <c r="AR42" s="737"/>
      <c r="AS42" s="737"/>
      <c r="AT42" s="737"/>
      <c r="AU42" s="737"/>
      <c r="AV42" s="737"/>
      <c r="AW42" s="737"/>
      <c r="AX42" s="737"/>
      <c r="AY42" s="737"/>
      <c r="AZ42" s="737"/>
      <c r="BA42" s="737"/>
      <c r="BB42" s="737"/>
      <c r="BC42" s="737"/>
      <c r="BD42" s="737"/>
      <c r="BE42" s="737"/>
      <c r="BF42" s="737"/>
      <c r="BG42" s="737"/>
    </row>
    <row r="43" spans="1:59" s="38" customFormat="1" ht="27" customHeight="1">
      <c r="A43" s="828"/>
      <c r="B43" s="215">
        <v>10</v>
      </c>
      <c r="C43" s="53" t="s">
        <v>20</v>
      </c>
      <c r="D43" s="41" t="s">
        <v>21</v>
      </c>
      <c r="E43" s="41" t="s">
        <v>21</v>
      </c>
      <c r="F43" s="156"/>
      <c r="G43" s="111" t="s">
        <v>150</v>
      </c>
      <c r="H43" s="93" t="str">
        <f t="shared" si="0"/>
        <v>바로가기</v>
      </c>
      <c r="I43" s="383">
        <v>3</v>
      </c>
      <c r="J43" s="243">
        <v>18</v>
      </c>
      <c r="K43" s="378">
        <v>580</v>
      </c>
      <c r="L43" s="63">
        <v>640</v>
      </c>
      <c r="M43" s="213"/>
      <c r="N43" s="220"/>
      <c r="O43" s="213" t="s">
        <v>1000</v>
      </c>
      <c r="P43" s="220"/>
      <c r="Q43" s="211" t="s">
        <v>277</v>
      </c>
      <c r="R43" s="220" t="s">
        <v>876</v>
      </c>
      <c r="S43" s="213"/>
      <c r="T43" s="220"/>
      <c r="U43" s="213" t="s">
        <v>779</v>
      </c>
      <c r="V43" s="220" t="s">
        <v>1039</v>
      </c>
      <c r="W43" s="213"/>
      <c r="X43" s="244" t="s">
        <v>943</v>
      </c>
      <c r="Y43" s="737" t="str">
        <f>IF(G43="","",VLOOKUP(G43,과정코드!$A$2:$B$494,2,0))</f>
        <v>COL0104634</v>
      </c>
      <c r="Z43" s="737"/>
      <c r="AA43" s="737"/>
      <c r="AB43" s="737"/>
      <c r="AC43" s="737"/>
      <c r="AD43" s="737"/>
      <c r="AE43" s="737"/>
      <c r="AF43" s="737"/>
      <c r="AG43" s="737"/>
      <c r="AH43" s="737"/>
      <c r="AI43" s="737"/>
      <c r="AJ43" s="737"/>
      <c r="AK43" s="737"/>
      <c r="AL43" s="737"/>
      <c r="AM43" s="737"/>
      <c r="AN43" s="737"/>
      <c r="AO43" s="737"/>
      <c r="AP43" s="737"/>
      <c r="AQ43" s="737"/>
      <c r="AR43" s="737"/>
      <c r="AS43" s="737"/>
      <c r="AT43" s="737"/>
      <c r="AU43" s="737"/>
      <c r="AV43" s="737"/>
      <c r="AW43" s="737"/>
      <c r="AX43" s="737"/>
      <c r="AY43" s="737"/>
      <c r="AZ43" s="737"/>
      <c r="BA43" s="737"/>
      <c r="BB43" s="737"/>
      <c r="BC43" s="737"/>
      <c r="BD43" s="737"/>
      <c r="BE43" s="737"/>
      <c r="BF43" s="737"/>
      <c r="BG43" s="737"/>
    </row>
    <row r="44" spans="1:59" s="38" customFormat="1" ht="27" customHeight="1">
      <c r="A44" s="828"/>
      <c r="B44" s="215">
        <v>11</v>
      </c>
      <c r="C44" s="53" t="s">
        <v>20</v>
      </c>
      <c r="D44" s="41" t="s">
        <v>21</v>
      </c>
      <c r="E44" s="41" t="s">
        <v>21</v>
      </c>
      <c r="F44" s="156"/>
      <c r="G44" s="113" t="s">
        <v>151</v>
      </c>
      <c r="H44" s="93" t="str">
        <f t="shared" si="0"/>
        <v>바로가기</v>
      </c>
      <c r="I44" s="383">
        <v>3</v>
      </c>
      <c r="J44" s="243">
        <v>18</v>
      </c>
      <c r="K44" s="378">
        <v>580</v>
      </c>
      <c r="L44" s="63">
        <v>640</v>
      </c>
      <c r="M44" s="211"/>
      <c r="N44" s="220"/>
      <c r="O44" s="211"/>
      <c r="P44" s="220" t="s">
        <v>887</v>
      </c>
      <c r="Q44" s="211"/>
      <c r="R44" s="48" t="s">
        <v>337</v>
      </c>
      <c r="S44" s="213" t="s">
        <v>625</v>
      </c>
      <c r="T44" s="220"/>
      <c r="U44" s="213" t="s">
        <v>246</v>
      </c>
      <c r="V44" s="48"/>
      <c r="W44" s="213" t="s">
        <v>941</v>
      </c>
      <c r="X44" s="44"/>
      <c r="Y44" s="737" t="str">
        <f>IF(G44="","",VLOOKUP(G44,과정코드!$A$2:$B$494,2,0))</f>
        <v>COL0104635</v>
      </c>
      <c r="Z44" s="737"/>
      <c r="AA44" s="737"/>
      <c r="AB44" s="737"/>
      <c r="AC44" s="737"/>
      <c r="AD44" s="737"/>
      <c r="AE44" s="737"/>
      <c r="AF44" s="737"/>
      <c r="AG44" s="737"/>
      <c r="AH44" s="737"/>
      <c r="AI44" s="737"/>
      <c r="AJ44" s="737"/>
      <c r="AK44" s="737"/>
      <c r="AL44" s="737"/>
      <c r="AM44" s="737"/>
      <c r="AN44" s="737"/>
      <c r="AO44" s="737"/>
      <c r="AP44" s="737"/>
      <c r="AQ44" s="737"/>
      <c r="AR44" s="737"/>
      <c r="AS44" s="737"/>
      <c r="AT44" s="737"/>
      <c r="AU44" s="737"/>
      <c r="AV44" s="737"/>
      <c r="AW44" s="737"/>
      <c r="AX44" s="737"/>
      <c r="AY44" s="737"/>
      <c r="AZ44" s="737"/>
      <c r="BA44" s="737"/>
      <c r="BB44" s="737"/>
      <c r="BC44" s="737"/>
      <c r="BD44" s="737"/>
      <c r="BE44" s="737"/>
      <c r="BF44" s="737"/>
      <c r="BG44" s="737"/>
    </row>
    <row r="45" spans="1:59" s="38" customFormat="1" ht="27" customHeight="1">
      <c r="A45" s="828"/>
      <c r="B45" s="215">
        <v>12</v>
      </c>
      <c r="C45" s="53" t="s">
        <v>20</v>
      </c>
      <c r="D45" s="41" t="s">
        <v>21</v>
      </c>
      <c r="E45" s="41" t="s">
        <v>21</v>
      </c>
      <c r="F45" s="156"/>
      <c r="G45" s="111" t="s">
        <v>152</v>
      </c>
      <c r="H45" s="93" t="str">
        <f t="shared" si="0"/>
        <v>바로가기</v>
      </c>
      <c r="I45" s="383">
        <v>3</v>
      </c>
      <c r="J45" s="243">
        <v>18</v>
      </c>
      <c r="K45" s="378">
        <v>580</v>
      </c>
      <c r="L45" s="63">
        <v>640</v>
      </c>
      <c r="M45" s="211"/>
      <c r="N45" s="48"/>
      <c r="O45" s="213" t="s">
        <v>606</v>
      </c>
      <c r="P45" s="48"/>
      <c r="Q45" s="213" t="s">
        <v>1038</v>
      </c>
      <c r="R45" s="227"/>
      <c r="S45" s="213" t="s">
        <v>282</v>
      </c>
      <c r="T45" s="48"/>
      <c r="U45" s="211" t="s">
        <v>589</v>
      </c>
      <c r="V45" s="220" t="s">
        <v>1010</v>
      </c>
      <c r="W45" s="211"/>
      <c r="X45" s="44"/>
      <c r="Y45" s="737" t="str">
        <f>IF(G45="","",VLOOKUP(G45,과정코드!$A$2:$B$494,2,0))</f>
        <v>COL0104636</v>
      </c>
      <c r="Z45" s="737"/>
      <c r="AA45" s="737"/>
      <c r="AB45" s="737"/>
      <c r="AC45" s="737"/>
      <c r="AD45" s="737"/>
      <c r="AE45" s="737"/>
      <c r="AF45" s="737"/>
      <c r="AG45" s="737"/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737"/>
      <c r="AT45" s="737"/>
      <c r="AU45" s="737"/>
      <c r="AV45" s="737"/>
      <c r="AW45" s="737"/>
      <c r="AX45" s="737"/>
      <c r="AY45" s="737"/>
      <c r="AZ45" s="737"/>
      <c r="BA45" s="737"/>
      <c r="BB45" s="737"/>
      <c r="BC45" s="737"/>
      <c r="BD45" s="737"/>
      <c r="BE45" s="737"/>
      <c r="BF45" s="737"/>
      <c r="BG45" s="737"/>
    </row>
    <row r="46" spans="1:59" s="38" customFormat="1" ht="27" customHeight="1">
      <c r="A46" s="828"/>
      <c r="B46" s="215">
        <v>13</v>
      </c>
      <c r="C46" s="53" t="s">
        <v>20</v>
      </c>
      <c r="D46" s="41" t="s">
        <v>21</v>
      </c>
      <c r="E46" s="41" t="s">
        <v>21</v>
      </c>
      <c r="F46" s="156"/>
      <c r="G46" s="113" t="s">
        <v>153</v>
      </c>
      <c r="H46" s="93" t="str">
        <f t="shared" si="0"/>
        <v>바로가기</v>
      </c>
      <c r="I46" s="383">
        <v>3</v>
      </c>
      <c r="J46" s="243">
        <v>18</v>
      </c>
      <c r="K46" s="378">
        <v>580</v>
      </c>
      <c r="L46" s="63">
        <v>640</v>
      </c>
      <c r="M46" s="211"/>
      <c r="N46" s="48"/>
      <c r="O46" s="211" t="s">
        <v>853</v>
      </c>
      <c r="P46" s="48"/>
      <c r="Q46" s="211" t="s">
        <v>904</v>
      </c>
      <c r="R46" s="48"/>
      <c r="S46" s="211" t="s">
        <v>855</v>
      </c>
      <c r="T46" s="44"/>
      <c r="U46" s="211" t="s">
        <v>128</v>
      </c>
      <c r="V46" s="48" t="s">
        <v>907</v>
      </c>
      <c r="W46" s="211" t="s">
        <v>1037</v>
      </c>
      <c r="X46" s="44"/>
      <c r="Y46" s="737" t="str">
        <f>IF(G46="","",VLOOKUP(G46,과정코드!$A$2:$B$494,2,0))</f>
        <v>COL0104637</v>
      </c>
      <c r="Z46" s="737"/>
      <c r="AA46" s="737"/>
      <c r="AB46" s="737"/>
      <c r="AC46" s="737"/>
      <c r="AD46" s="737"/>
      <c r="AE46" s="737"/>
      <c r="AF46" s="737"/>
      <c r="AG46" s="737"/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737"/>
      <c r="AT46" s="737"/>
      <c r="AU46" s="737"/>
      <c r="AV46" s="737"/>
      <c r="AW46" s="737"/>
      <c r="AX46" s="737"/>
      <c r="AY46" s="737"/>
      <c r="AZ46" s="737"/>
      <c r="BA46" s="737"/>
      <c r="BB46" s="737"/>
      <c r="BC46" s="737"/>
      <c r="BD46" s="737"/>
      <c r="BE46" s="737"/>
      <c r="BF46" s="737"/>
      <c r="BG46" s="737"/>
    </row>
    <row r="47" spans="1:59" s="38" customFormat="1" ht="27" customHeight="1">
      <c r="A47" s="828"/>
      <c r="B47" s="215">
        <v>14</v>
      </c>
      <c r="C47" s="53" t="s">
        <v>20</v>
      </c>
      <c r="D47" s="41" t="s">
        <v>21</v>
      </c>
      <c r="E47" s="41" t="s">
        <v>21</v>
      </c>
      <c r="F47" s="156"/>
      <c r="G47" s="113" t="s">
        <v>1036</v>
      </c>
      <c r="H47" s="93" t="str">
        <f t="shared" si="0"/>
        <v>바로가기</v>
      </c>
      <c r="I47" s="42">
        <v>2</v>
      </c>
      <c r="J47" s="44">
        <v>14</v>
      </c>
      <c r="K47" s="376">
        <v>490</v>
      </c>
      <c r="L47" s="128">
        <v>540</v>
      </c>
      <c r="M47" s="213"/>
      <c r="N47" s="48" t="s">
        <v>898</v>
      </c>
      <c r="O47" s="213"/>
      <c r="P47" s="220"/>
      <c r="Q47" s="213" t="s">
        <v>529</v>
      </c>
      <c r="R47" s="220"/>
      <c r="S47" s="213" t="s">
        <v>771</v>
      </c>
      <c r="T47" s="212" t="s">
        <v>1035</v>
      </c>
      <c r="U47" s="213"/>
      <c r="V47" s="220"/>
      <c r="W47" s="213"/>
      <c r="X47" s="212"/>
      <c r="Y47" s="737" t="str">
        <f>IF(G47="","",VLOOKUP(G47,과정코드!$A$2:$B$494,2,0))</f>
        <v>COL0104638</v>
      </c>
      <c r="Z47" s="737"/>
      <c r="AA47" s="737"/>
      <c r="AB47" s="737"/>
      <c r="AC47" s="737"/>
      <c r="AD47" s="737"/>
      <c r="AE47" s="737"/>
      <c r="AF47" s="737"/>
      <c r="AG47" s="737"/>
      <c r="AH47" s="737"/>
      <c r="AI47" s="737"/>
      <c r="AJ47" s="737"/>
      <c r="AK47" s="737"/>
      <c r="AL47" s="737"/>
      <c r="AM47" s="737"/>
      <c r="AN47" s="737"/>
      <c r="AO47" s="737"/>
      <c r="AP47" s="737"/>
      <c r="AQ47" s="737"/>
      <c r="AR47" s="737"/>
      <c r="AS47" s="737"/>
      <c r="AT47" s="737"/>
      <c r="AU47" s="737"/>
      <c r="AV47" s="737"/>
      <c r="AW47" s="737"/>
      <c r="AX47" s="737"/>
      <c r="AY47" s="737"/>
      <c r="AZ47" s="737"/>
      <c r="BA47" s="737"/>
      <c r="BB47" s="737"/>
      <c r="BC47" s="737"/>
      <c r="BD47" s="737"/>
      <c r="BE47" s="737"/>
      <c r="BF47" s="737"/>
      <c r="BG47" s="737"/>
    </row>
    <row r="48" spans="1:59" s="38" customFormat="1" ht="27" customHeight="1">
      <c r="A48" s="828"/>
      <c r="B48" s="215">
        <v>15</v>
      </c>
      <c r="C48" s="53" t="s">
        <v>20</v>
      </c>
      <c r="D48" s="41" t="s">
        <v>21</v>
      </c>
      <c r="E48" s="41"/>
      <c r="F48" s="158"/>
      <c r="G48" s="113" t="s">
        <v>155</v>
      </c>
      <c r="H48" s="93" t="str">
        <f t="shared" si="0"/>
        <v>바로가기</v>
      </c>
      <c r="I48" s="382">
        <v>2</v>
      </c>
      <c r="J48" s="243">
        <v>14</v>
      </c>
      <c r="K48" s="376">
        <v>490</v>
      </c>
      <c r="L48" s="128">
        <v>540</v>
      </c>
      <c r="M48" s="213"/>
      <c r="N48" s="48" t="s">
        <v>1034</v>
      </c>
      <c r="O48" s="213"/>
      <c r="P48" s="220" t="s">
        <v>683</v>
      </c>
      <c r="Q48" s="213"/>
      <c r="R48" s="220" t="s">
        <v>897</v>
      </c>
      <c r="S48" s="213"/>
      <c r="T48" s="44"/>
      <c r="U48" s="213" t="s">
        <v>1033</v>
      </c>
      <c r="V48" s="227"/>
      <c r="W48" s="213" t="s">
        <v>1032</v>
      </c>
      <c r="X48" s="216"/>
      <c r="Y48" s="737" t="str">
        <f>IF(G48="","",VLOOKUP(G48,과정코드!$A$2:$B$494,2,0))</f>
        <v>COL0104639</v>
      </c>
      <c r="Z48" s="737"/>
      <c r="AA48" s="737"/>
      <c r="AB48" s="737"/>
      <c r="AC48" s="737"/>
      <c r="AD48" s="737"/>
      <c r="AE48" s="737"/>
      <c r="AF48" s="737"/>
      <c r="AG48" s="737"/>
      <c r="AH48" s="737"/>
      <c r="AI48" s="737"/>
      <c r="AJ48" s="737"/>
      <c r="AK48" s="737"/>
      <c r="AL48" s="737"/>
      <c r="AM48" s="737"/>
      <c r="AN48" s="737"/>
      <c r="AO48" s="737"/>
      <c r="AP48" s="737"/>
      <c r="AQ48" s="737"/>
      <c r="AR48" s="737"/>
      <c r="AS48" s="737"/>
      <c r="AT48" s="737"/>
      <c r="AU48" s="737"/>
      <c r="AV48" s="737"/>
      <c r="AW48" s="737"/>
      <c r="AX48" s="737"/>
      <c r="AY48" s="737"/>
      <c r="AZ48" s="737"/>
      <c r="BA48" s="737"/>
      <c r="BB48" s="737"/>
      <c r="BC48" s="737"/>
      <c r="BD48" s="737"/>
      <c r="BE48" s="737"/>
      <c r="BF48" s="737"/>
      <c r="BG48" s="737"/>
    </row>
    <row r="49" spans="1:59" s="38" customFormat="1" ht="27" customHeight="1">
      <c r="A49" s="828"/>
      <c r="B49" s="215">
        <v>16</v>
      </c>
      <c r="C49" s="53" t="s">
        <v>20</v>
      </c>
      <c r="D49" s="41" t="s">
        <v>21</v>
      </c>
      <c r="E49" s="41" t="s">
        <v>21</v>
      </c>
      <c r="F49" s="156"/>
      <c r="G49" s="113" t="s">
        <v>338</v>
      </c>
      <c r="H49" s="93" t="str">
        <f t="shared" si="0"/>
        <v>바로가기</v>
      </c>
      <c r="I49" s="45">
        <v>2</v>
      </c>
      <c r="J49" s="44">
        <v>14</v>
      </c>
      <c r="K49" s="376">
        <v>490</v>
      </c>
      <c r="L49" s="128">
        <v>540</v>
      </c>
      <c r="M49" s="211"/>
      <c r="N49" s="242"/>
      <c r="O49" s="211" t="s">
        <v>464</v>
      </c>
      <c r="P49" s="48"/>
      <c r="Q49" s="211"/>
      <c r="R49" s="48"/>
      <c r="S49" s="211" t="s">
        <v>683</v>
      </c>
      <c r="T49" s="48"/>
      <c r="U49" s="211" t="s">
        <v>94</v>
      </c>
      <c r="V49" s="48"/>
      <c r="W49" s="211" t="s">
        <v>685</v>
      </c>
      <c r="X49" s="48"/>
      <c r="Y49" s="737" t="str">
        <f>IF(G49="","",VLOOKUP(G49,과정코드!$A$2:$B$494,2,0))</f>
        <v>COL0104640</v>
      </c>
      <c r="Z49" s="737"/>
      <c r="AA49" s="737"/>
      <c r="AB49" s="737"/>
      <c r="AC49" s="737"/>
      <c r="AD49" s="737"/>
      <c r="AE49" s="737"/>
      <c r="AF49" s="737"/>
      <c r="AG49" s="737"/>
      <c r="AH49" s="737"/>
      <c r="AI49" s="737"/>
      <c r="AJ49" s="737"/>
      <c r="AK49" s="737"/>
      <c r="AL49" s="737"/>
      <c r="AM49" s="737"/>
      <c r="AN49" s="737"/>
      <c r="AO49" s="737"/>
      <c r="AP49" s="737"/>
      <c r="AQ49" s="737"/>
      <c r="AR49" s="737"/>
      <c r="AS49" s="737"/>
      <c r="AT49" s="737"/>
      <c r="AU49" s="737"/>
      <c r="AV49" s="737"/>
      <c r="AW49" s="737"/>
      <c r="AX49" s="737"/>
      <c r="AY49" s="737"/>
      <c r="AZ49" s="737"/>
      <c r="BA49" s="737"/>
      <c r="BB49" s="737"/>
      <c r="BC49" s="737"/>
      <c r="BD49" s="737"/>
      <c r="BE49" s="737"/>
      <c r="BF49" s="737"/>
      <c r="BG49" s="737"/>
    </row>
    <row r="50" spans="1:59" s="38" customFormat="1" ht="27" customHeight="1">
      <c r="A50" s="829"/>
      <c r="B50" s="215">
        <v>17</v>
      </c>
      <c r="C50" s="53" t="s">
        <v>20</v>
      </c>
      <c r="D50" s="41" t="s">
        <v>21</v>
      </c>
      <c r="E50" s="41" t="s">
        <v>21</v>
      </c>
      <c r="F50" s="375" t="s">
        <v>453</v>
      </c>
      <c r="G50" s="113" t="s">
        <v>1031</v>
      </c>
      <c r="H50" s="93" t="str">
        <f t="shared" si="0"/>
        <v>바로가기</v>
      </c>
      <c r="I50" s="45">
        <v>2</v>
      </c>
      <c r="J50" s="44">
        <v>14</v>
      </c>
      <c r="K50" s="376">
        <v>490</v>
      </c>
      <c r="L50" s="128">
        <v>540</v>
      </c>
      <c r="M50" s="211"/>
      <c r="N50" s="242"/>
      <c r="O50" s="211"/>
      <c r="P50" s="48"/>
      <c r="Q50" s="211" t="s">
        <v>1030</v>
      </c>
      <c r="R50" s="48"/>
      <c r="S50" s="211"/>
      <c r="T50" s="48"/>
      <c r="U50" s="211" t="s">
        <v>684</v>
      </c>
      <c r="V50" s="48"/>
      <c r="W50" s="211"/>
      <c r="X50" s="48"/>
      <c r="Y50" s="737" t="str">
        <f>IF(G50="","",VLOOKUP(G50,과정코드!$A$2:$B$494,2,0))</f>
        <v>COL0104641</v>
      </c>
      <c r="Z50" s="737"/>
      <c r="AA50" s="737"/>
      <c r="AB50" s="737"/>
      <c r="AC50" s="737"/>
      <c r="AD50" s="737"/>
      <c r="AE50" s="737"/>
      <c r="AF50" s="737"/>
      <c r="AG50" s="737"/>
      <c r="AH50" s="737"/>
      <c r="AI50" s="737"/>
      <c r="AJ50" s="737"/>
      <c r="AK50" s="737"/>
      <c r="AL50" s="737"/>
      <c r="AM50" s="737"/>
      <c r="AN50" s="737"/>
      <c r="AO50" s="737"/>
      <c r="AP50" s="737"/>
      <c r="AQ50" s="737"/>
      <c r="AR50" s="737"/>
      <c r="AS50" s="737"/>
      <c r="AT50" s="737"/>
      <c r="AU50" s="737"/>
      <c r="AV50" s="737"/>
      <c r="AW50" s="737"/>
      <c r="AX50" s="737"/>
      <c r="AY50" s="737"/>
      <c r="AZ50" s="737"/>
      <c r="BA50" s="737"/>
      <c r="BB50" s="737"/>
      <c r="BC50" s="737"/>
      <c r="BD50" s="737"/>
      <c r="BE50" s="737"/>
      <c r="BF50" s="737"/>
      <c r="BG50" s="737"/>
    </row>
    <row r="51" spans="1:59" s="38" customFormat="1" ht="27" customHeight="1">
      <c r="A51" s="827" t="s">
        <v>1250</v>
      </c>
      <c r="B51" s="215">
        <v>18</v>
      </c>
      <c r="C51" s="54"/>
      <c r="D51" s="41" t="s">
        <v>21</v>
      </c>
      <c r="E51" s="54"/>
      <c r="F51" s="222"/>
      <c r="G51" s="113" t="s">
        <v>1029</v>
      </c>
      <c r="H51" s="93" t="str">
        <f t="shared" si="0"/>
        <v>바로가기</v>
      </c>
      <c r="I51" s="45">
        <v>4</v>
      </c>
      <c r="J51" s="44">
        <v>30</v>
      </c>
      <c r="K51" s="378">
        <v>880</v>
      </c>
      <c r="L51" s="63">
        <v>880</v>
      </c>
      <c r="M51" s="211"/>
      <c r="N51" s="220" t="s">
        <v>1026</v>
      </c>
      <c r="O51" s="211"/>
      <c r="P51" s="220"/>
      <c r="Q51" s="213"/>
      <c r="R51" s="220"/>
      <c r="S51" s="213" t="s">
        <v>1028</v>
      </c>
      <c r="T51" s="44"/>
      <c r="U51" s="211"/>
      <c r="V51" s="212"/>
      <c r="W51" s="211" t="s">
        <v>762</v>
      </c>
      <c r="X51" s="44"/>
      <c r="Y51" s="737" t="str">
        <f>IF(G51="","",VLOOKUP(G51,과정코드!$A$2:$B$494,2,0))</f>
        <v>COL0104642</v>
      </c>
      <c r="Z51" s="737"/>
      <c r="AA51" s="737"/>
      <c r="AB51" s="737"/>
      <c r="AC51" s="737"/>
      <c r="AD51" s="737"/>
      <c r="AE51" s="737"/>
      <c r="AF51" s="737"/>
      <c r="AG51" s="737"/>
      <c r="AH51" s="737"/>
      <c r="AI51" s="737"/>
      <c r="AJ51" s="737"/>
      <c r="AK51" s="737"/>
      <c r="AL51" s="737"/>
      <c r="AM51" s="737"/>
      <c r="AN51" s="737"/>
      <c r="AO51" s="737"/>
      <c r="AP51" s="737"/>
      <c r="AQ51" s="737"/>
      <c r="AR51" s="737"/>
      <c r="AS51" s="737"/>
      <c r="AT51" s="737"/>
      <c r="AU51" s="737"/>
      <c r="AV51" s="737"/>
      <c r="AW51" s="737"/>
      <c r="AX51" s="737"/>
      <c r="AY51" s="737"/>
      <c r="AZ51" s="737"/>
      <c r="BA51" s="737"/>
      <c r="BB51" s="737"/>
      <c r="BC51" s="737"/>
      <c r="BD51" s="737"/>
      <c r="BE51" s="737"/>
      <c r="BF51" s="737"/>
      <c r="BG51" s="737"/>
    </row>
    <row r="52" spans="1:59" s="38" customFormat="1" ht="27" customHeight="1">
      <c r="A52" s="829"/>
      <c r="B52" s="215">
        <v>19</v>
      </c>
      <c r="C52" s="54"/>
      <c r="D52" s="41" t="s">
        <v>21</v>
      </c>
      <c r="E52" s="54"/>
      <c r="F52" s="222"/>
      <c r="G52" s="113" t="s">
        <v>1027</v>
      </c>
      <c r="H52" s="93" t="str">
        <f t="shared" si="0"/>
        <v>바로가기</v>
      </c>
      <c r="I52" s="45">
        <v>4</v>
      </c>
      <c r="J52" s="44">
        <v>30</v>
      </c>
      <c r="K52" s="378">
        <v>880</v>
      </c>
      <c r="L52" s="63">
        <v>880</v>
      </c>
      <c r="M52" s="211"/>
      <c r="N52" s="220"/>
      <c r="O52" s="213" t="s">
        <v>1026</v>
      </c>
      <c r="P52" s="220"/>
      <c r="Q52" s="211"/>
      <c r="R52" s="48" t="s">
        <v>1025</v>
      </c>
      <c r="S52" s="211"/>
      <c r="T52" s="44"/>
      <c r="U52" s="211" t="s">
        <v>777</v>
      </c>
      <c r="V52" s="212"/>
      <c r="W52" s="213"/>
      <c r="X52" s="44"/>
      <c r="Y52" s="737" t="str">
        <f>IF(G52="","",VLOOKUP(G52,과정코드!$A$2:$B$494,2,0))</f>
        <v>COL0104643</v>
      </c>
      <c r="Z52" s="737"/>
      <c r="AA52" s="737"/>
      <c r="AB52" s="737"/>
      <c r="AC52" s="737"/>
      <c r="AD52" s="737"/>
      <c r="AE52" s="737"/>
      <c r="AF52" s="737"/>
      <c r="AG52" s="737"/>
      <c r="AH52" s="737"/>
      <c r="AI52" s="737"/>
      <c r="AJ52" s="737"/>
      <c r="AK52" s="737"/>
      <c r="AL52" s="737"/>
      <c r="AM52" s="737"/>
      <c r="AN52" s="737"/>
      <c r="AO52" s="737"/>
      <c r="AP52" s="737"/>
      <c r="AQ52" s="737"/>
      <c r="AR52" s="737"/>
      <c r="AS52" s="737"/>
      <c r="AT52" s="737"/>
      <c r="AU52" s="737"/>
      <c r="AV52" s="737"/>
      <c r="AW52" s="737"/>
      <c r="AX52" s="737"/>
      <c r="AY52" s="737"/>
      <c r="AZ52" s="737"/>
      <c r="BA52" s="737"/>
      <c r="BB52" s="737"/>
      <c r="BC52" s="737"/>
      <c r="BD52" s="737"/>
      <c r="BE52" s="737"/>
      <c r="BF52" s="737"/>
      <c r="BG52" s="737"/>
    </row>
    <row r="53" spans="1:59" ht="30" customHeight="1">
      <c r="A53" s="86" t="s">
        <v>1705</v>
      </c>
      <c r="B53" s="87"/>
      <c r="C53" s="87"/>
      <c r="D53" s="87"/>
      <c r="E53" s="87"/>
      <c r="F53" s="87"/>
      <c r="G53" s="381"/>
      <c r="H53" s="241"/>
      <c r="I53" s="381"/>
      <c r="J53" s="381"/>
      <c r="K53" s="87"/>
      <c r="L53" s="88"/>
      <c r="M53" s="85" t="s">
        <v>16</v>
      </c>
      <c r="N53" s="85" t="s">
        <v>7</v>
      </c>
      <c r="O53" s="85" t="s">
        <v>9</v>
      </c>
      <c r="P53" s="85" t="s">
        <v>1</v>
      </c>
      <c r="Q53" s="85" t="s">
        <v>14</v>
      </c>
      <c r="R53" s="85" t="s">
        <v>0</v>
      </c>
      <c r="S53" s="85" t="s">
        <v>17</v>
      </c>
      <c r="T53" s="85" t="s">
        <v>13</v>
      </c>
      <c r="U53" s="85" t="s">
        <v>2</v>
      </c>
      <c r="V53" s="85" t="s">
        <v>11</v>
      </c>
      <c r="W53" s="85" t="s">
        <v>8</v>
      </c>
      <c r="X53" s="85" t="s">
        <v>19</v>
      </c>
      <c r="Y53" s="737" t="str">
        <f>IF(G53="","",VLOOKUP(G53,과정코드!$A$2:$B$494,2,0))</f>
        <v/>
      </c>
    </row>
    <row r="54" spans="1:59" ht="94.5" customHeight="1">
      <c r="A54" s="822" t="s">
        <v>1249</v>
      </c>
      <c r="B54" s="40">
        <v>1</v>
      </c>
      <c r="C54" s="53"/>
      <c r="D54" s="41" t="s">
        <v>21</v>
      </c>
      <c r="E54" s="41" t="s">
        <v>21</v>
      </c>
      <c r="F54" s="156"/>
      <c r="G54" s="111" t="s">
        <v>156</v>
      </c>
      <c r="H54" s="93" t="str">
        <f t="shared" si="0"/>
        <v>바로가기</v>
      </c>
      <c r="I54" s="42">
        <v>2</v>
      </c>
      <c r="J54" s="48">
        <v>14</v>
      </c>
      <c r="K54" s="378">
        <v>490</v>
      </c>
      <c r="L54" s="63">
        <v>540</v>
      </c>
      <c r="M54" s="213" t="s">
        <v>1024</v>
      </c>
      <c r="N54" s="220" t="s">
        <v>1023</v>
      </c>
      <c r="O54" s="213" t="s">
        <v>1022</v>
      </c>
      <c r="P54" s="220" t="s">
        <v>1021</v>
      </c>
      <c r="Q54" s="213" t="s">
        <v>1020</v>
      </c>
      <c r="R54" s="220" t="s">
        <v>1245</v>
      </c>
      <c r="S54" s="213" t="s">
        <v>1019</v>
      </c>
      <c r="T54" s="220" t="s">
        <v>1018</v>
      </c>
      <c r="U54" s="213" t="s">
        <v>1017</v>
      </c>
      <c r="V54" s="220" t="s">
        <v>1016</v>
      </c>
      <c r="W54" s="213" t="s">
        <v>1638</v>
      </c>
      <c r="X54" s="220" t="s">
        <v>1015</v>
      </c>
      <c r="Y54" s="737" t="str">
        <f>IF(G54="","",VLOOKUP(G54,과정코드!$A$2:$B$494,2,0))</f>
        <v>COL0104644</v>
      </c>
    </row>
    <row r="55" spans="1:59" ht="25.5" customHeight="1">
      <c r="A55" s="822"/>
      <c r="B55" s="40">
        <v>2</v>
      </c>
      <c r="C55" s="53" t="s">
        <v>20</v>
      </c>
      <c r="D55" s="41" t="s">
        <v>21</v>
      </c>
      <c r="E55" s="41" t="s">
        <v>21</v>
      </c>
      <c r="F55" s="156"/>
      <c r="G55" s="169" t="s">
        <v>257</v>
      </c>
      <c r="H55" s="93" t="str">
        <f t="shared" si="0"/>
        <v>바로가기</v>
      </c>
      <c r="I55" s="383">
        <v>3</v>
      </c>
      <c r="J55" s="48">
        <v>18</v>
      </c>
      <c r="K55" s="378">
        <v>580</v>
      </c>
      <c r="L55" s="63">
        <v>640</v>
      </c>
      <c r="M55" s="213" t="s">
        <v>1132</v>
      </c>
      <c r="N55" s="212" t="s">
        <v>970</v>
      </c>
      <c r="O55" s="213" t="s">
        <v>1014</v>
      </c>
      <c r="P55" s="48"/>
      <c r="Q55" s="211"/>
      <c r="R55" s="48"/>
      <c r="S55" s="213" t="s">
        <v>1013</v>
      </c>
      <c r="T55" s="48"/>
      <c r="U55" s="213" t="s">
        <v>956</v>
      </c>
      <c r="V55" s="48"/>
      <c r="W55" s="213" t="s">
        <v>955</v>
      </c>
      <c r="X55" s="48"/>
      <c r="Y55" s="737" t="str">
        <f>IF(G55="","",VLOOKUP(G55,과정코드!$A$2:$B$494,2,0))</f>
        <v>COL0104645</v>
      </c>
    </row>
    <row r="56" spans="1:59" ht="25.5" customHeight="1">
      <c r="A56" s="822"/>
      <c r="B56" s="40">
        <v>3</v>
      </c>
      <c r="C56" s="53" t="s">
        <v>20</v>
      </c>
      <c r="D56" s="41" t="s">
        <v>21</v>
      </c>
      <c r="E56" s="41" t="s">
        <v>21</v>
      </c>
      <c r="F56" s="156"/>
      <c r="G56" s="67" t="s">
        <v>283</v>
      </c>
      <c r="H56" s="93" t="str">
        <f t="shared" si="0"/>
        <v>바로가기</v>
      </c>
      <c r="I56" s="42">
        <v>2</v>
      </c>
      <c r="J56" s="48">
        <v>14</v>
      </c>
      <c r="K56" s="378">
        <v>490</v>
      </c>
      <c r="L56" s="63">
        <v>540</v>
      </c>
      <c r="M56" s="211"/>
      <c r="N56" s="220" t="s">
        <v>996</v>
      </c>
      <c r="O56" s="211"/>
      <c r="P56" s="220"/>
      <c r="Q56" s="213" t="s">
        <v>281</v>
      </c>
      <c r="R56" s="48"/>
      <c r="S56" s="213" t="s">
        <v>1012</v>
      </c>
      <c r="T56" s="48"/>
      <c r="U56" s="211"/>
      <c r="V56" s="220" t="s">
        <v>994</v>
      </c>
      <c r="W56" s="211"/>
      <c r="X56" s="48"/>
      <c r="Y56" s="737" t="str">
        <f>IF(G56="","",VLOOKUP(G56,과정코드!$A$2:$B$494,2,0))</f>
        <v>COL0104646</v>
      </c>
    </row>
    <row r="57" spans="1:59" ht="25.5" customHeight="1">
      <c r="A57" s="822"/>
      <c r="B57" s="40">
        <v>4</v>
      </c>
      <c r="C57" s="53" t="s">
        <v>20</v>
      </c>
      <c r="D57" s="41" t="s">
        <v>21</v>
      </c>
      <c r="E57" s="41" t="s">
        <v>21</v>
      </c>
      <c r="F57" s="156"/>
      <c r="G57" s="67" t="s">
        <v>258</v>
      </c>
      <c r="H57" s="93" t="str">
        <f t="shared" si="0"/>
        <v>바로가기</v>
      </c>
      <c r="I57" s="383">
        <v>3</v>
      </c>
      <c r="J57" s="48">
        <v>18</v>
      </c>
      <c r="K57" s="378">
        <v>580</v>
      </c>
      <c r="L57" s="63">
        <v>640</v>
      </c>
      <c r="M57" s="211"/>
      <c r="N57" s="48"/>
      <c r="O57" s="213" t="s">
        <v>970</v>
      </c>
      <c r="P57" s="227"/>
      <c r="Q57" s="213" t="s">
        <v>1011</v>
      </c>
      <c r="R57" s="220"/>
      <c r="S57" s="211"/>
      <c r="T57" s="220" t="s">
        <v>854</v>
      </c>
      <c r="U57" s="213" t="s">
        <v>970</v>
      </c>
      <c r="V57" s="220" t="s">
        <v>1010</v>
      </c>
      <c r="W57" s="213" t="s">
        <v>942</v>
      </c>
      <c r="X57" s="48"/>
      <c r="Y57" s="737" t="str">
        <f>IF(G57="","",VLOOKUP(G57,과정코드!$A$2:$B$494,2,0))</f>
        <v>COL0104647</v>
      </c>
    </row>
    <row r="58" spans="1:59" ht="25.5" customHeight="1">
      <c r="A58" s="822"/>
      <c r="B58" s="40">
        <v>5</v>
      </c>
      <c r="C58" s="53" t="s">
        <v>20</v>
      </c>
      <c r="D58" s="41" t="s">
        <v>21</v>
      </c>
      <c r="E58" s="41" t="s">
        <v>21</v>
      </c>
      <c r="F58" s="156"/>
      <c r="G58" s="384" t="s">
        <v>259</v>
      </c>
      <c r="H58" s="93" t="str">
        <f t="shared" si="0"/>
        <v>바로가기</v>
      </c>
      <c r="I58" s="383">
        <v>3</v>
      </c>
      <c r="J58" s="48">
        <v>18</v>
      </c>
      <c r="K58" s="378">
        <v>580</v>
      </c>
      <c r="L58" s="63">
        <v>640</v>
      </c>
      <c r="M58" s="213" t="s">
        <v>1009</v>
      </c>
      <c r="N58" s="220"/>
      <c r="O58" s="213" t="s">
        <v>1005</v>
      </c>
      <c r="P58" s="220" t="s">
        <v>1008</v>
      </c>
      <c r="Q58" s="211"/>
      <c r="R58" s="220" t="s">
        <v>959</v>
      </c>
      <c r="S58" s="213" t="s">
        <v>1007</v>
      </c>
      <c r="T58" s="220"/>
      <c r="U58" s="213" t="s">
        <v>1006</v>
      </c>
      <c r="V58" s="220" t="s">
        <v>946</v>
      </c>
      <c r="W58" s="213" t="s">
        <v>1005</v>
      </c>
      <c r="X58" s="233"/>
      <c r="Y58" s="737" t="str">
        <f>IF(G58="","",VLOOKUP(G58,과정코드!$A$2:$B$494,2,0))</f>
        <v>COL0104648</v>
      </c>
    </row>
    <row r="59" spans="1:59" ht="25.5" customHeight="1">
      <c r="A59" s="822"/>
      <c r="B59" s="40">
        <v>6</v>
      </c>
      <c r="C59" s="53" t="s">
        <v>20</v>
      </c>
      <c r="D59" s="41" t="s">
        <v>21</v>
      </c>
      <c r="E59" s="41" t="s">
        <v>21</v>
      </c>
      <c r="F59" s="156"/>
      <c r="G59" s="67" t="s">
        <v>157</v>
      </c>
      <c r="H59" s="93" t="str">
        <f t="shared" si="0"/>
        <v>바로가기</v>
      </c>
      <c r="I59" s="383">
        <v>3</v>
      </c>
      <c r="J59" s="48">
        <v>21</v>
      </c>
      <c r="K59" s="376">
        <v>620</v>
      </c>
      <c r="L59" s="128">
        <v>660</v>
      </c>
      <c r="M59" s="211"/>
      <c r="N59" s="220"/>
      <c r="O59" s="213" t="s">
        <v>1004</v>
      </c>
      <c r="P59" s="48"/>
      <c r="Q59" s="213" t="s">
        <v>980</v>
      </c>
      <c r="R59" s="48"/>
      <c r="S59" s="213" t="s">
        <v>284</v>
      </c>
      <c r="T59" s="227"/>
      <c r="U59" s="264" t="s">
        <v>1003</v>
      </c>
      <c r="V59" s="227"/>
      <c r="W59" s="213" t="s">
        <v>1002</v>
      </c>
      <c r="X59" s="220" t="s">
        <v>956</v>
      </c>
      <c r="Y59" s="737" t="str">
        <f>IF(G59="","",VLOOKUP(G59,과정코드!$A$2:$B$494,2,0))</f>
        <v>COL0104649</v>
      </c>
    </row>
    <row r="60" spans="1:59" ht="25.5" customHeight="1">
      <c r="A60" s="822"/>
      <c r="B60" s="40">
        <v>7</v>
      </c>
      <c r="C60" s="53" t="s">
        <v>20</v>
      </c>
      <c r="D60" s="41" t="s">
        <v>21</v>
      </c>
      <c r="E60" s="41" t="s">
        <v>21</v>
      </c>
      <c r="F60" s="156"/>
      <c r="G60" s="67" t="s">
        <v>1001</v>
      </c>
      <c r="H60" s="93" t="str">
        <f t="shared" si="0"/>
        <v>바로가기</v>
      </c>
      <c r="I60" s="383">
        <v>3</v>
      </c>
      <c r="J60" s="48">
        <v>18</v>
      </c>
      <c r="K60" s="378">
        <v>580</v>
      </c>
      <c r="L60" s="63">
        <v>640</v>
      </c>
      <c r="M60" s="211"/>
      <c r="N60" s="48"/>
      <c r="O60" s="211" t="s">
        <v>1000</v>
      </c>
      <c r="P60" s="220"/>
      <c r="Q60" s="213"/>
      <c r="R60" s="48"/>
      <c r="S60" s="213" t="s">
        <v>993</v>
      </c>
      <c r="T60" s="48"/>
      <c r="U60" s="211"/>
      <c r="V60" s="220"/>
      <c r="W60" s="211" t="s">
        <v>999</v>
      </c>
      <c r="X60" s="48"/>
      <c r="Y60" s="737" t="str">
        <f>IF(G60="","",VLOOKUP(G60,과정코드!$A$2:$B$494,2,0))</f>
        <v>COL0104650</v>
      </c>
    </row>
    <row r="61" spans="1:59" ht="25.5" customHeight="1">
      <c r="A61" s="822"/>
      <c r="B61" s="40">
        <v>8</v>
      </c>
      <c r="C61" s="53" t="s">
        <v>20</v>
      </c>
      <c r="D61" s="41" t="s">
        <v>21</v>
      </c>
      <c r="E61" s="41" t="s">
        <v>21</v>
      </c>
      <c r="F61" s="156"/>
      <c r="G61" s="67" t="s">
        <v>260</v>
      </c>
      <c r="H61" s="93" t="str">
        <f t="shared" si="0"/>
        <v>바로가기</v>
      </c>
      <c r="I61" s="383">
        <v>3</v>
      </c>
      <c r="J61" s="48">
        <v>18</v>
      </c>
      <c r="K61" s="378">
        <v>580</v>
      </c>
      <c r="L61" s="63">
        <v>640</v>
      </c>
      <c r="M61" s="211"/>
      <c r="N61" s="220" t="s">
        <v>961</v>
      </c>
      <c r="O61" s="240"/>
      <c r="P61" s="220"/>
      <c r="Q61" s="213" t="s">
        <v>998</v>
      </c>
      <c r="R61" s="48"/>
      <c r="S61" s="213" t="s">
        <v>944</v>
      </c>
      <c r="T61" s="220"/>
      <c r="U61" s="213" t="s">
        <v>285</v>
      </c>
      <c r="V61" s="220" t="s">
        <v>958</v>
      </c>
      <c r="W61" s="213" t="s">
        <v>233</v>
      </c>
      <c r="X61" s="233"/>
      <c r="Y61" s="737" t="str">
        <f>IF(G61="","",VLOOKUP(G61,과정코드!$A$2:$B$494,2,0))</f>
        <v>COL0104651</v>
      </c>
    </row>
    <row r="62" spans="1:59" ht="25.5" customHeight="1">
      <c r="A62" s="822" t="s">
        <v>1248</v>
      </c>
      <c r="B62" s="40">
        <v>9</v>
      </c>
      <c r="C62" s="53" t="s">
        <v>20</v>
      </c>
      <c r="D62" s="41" t="s">
        <v>21</v>
      </c>
      <c r="E62" s="41" t="s">
        <v>21</v>
      </c>
      <c r="F62" s="156"/>
      <c r="G62" s="384" t="s">
        <v>997</v>
      </c>
      <c r="H62" s="93" t="str">
        <f t="shared" si="0"/>
        <v>바로가기</v>
      </c>
      <c r="I62" s="42">
        <v>2</v>
      </c>
      <c r="J62" s="44">
        <v>14</v>
      </c>
      <c r="K62" s="378">
        <v>570</v>
      </c>
      <c r="L62" s="63">
        <v>620</v>
      </c>
      <c r="M62" s="211"/>
      <c r="N62" s="48" t="s">
        <v>455</v>
      </c>
      <c r="O62" s="211"/>
      <c r="P62" s="220" t="s">
        <v>996</v>
      </c>
      <c r="Q62" s="211"/>
      <c r="R62" s="220"/>
      <c r="S62" s="211" t="s">
        <v>996</v>
      </c>
      <c r="T62" s="48"/>
      <c r="U62" s="211"/>
      <c r="V62" s="48"/>
      <c r="W62" s="211"/>
      <c r="X62" s="220"/>
      <c r="Y62" s="737" t="str">
        <f>IF(G62="","",VLOOKUP(G62,과정코드!$A$2:$B$494,2,0))</f>
        <v>COL0104652</v>
      </c>
    </row>
    <row r="63" spans="1:59" ht="25.5" customHeight="1">
      <c r="A63" s="822"/>
      <c r="B63" s="40">
        <v>10</v>
      </c>
      <c r="C63" s="53" t="s">
        <v>20</v>
      </c>
      <c r="D63" s="41" t="s">
        <v>21</v>
      </c>
      <c r="E63" s="41" t="s">
        <v>21</v>
      </c>
      <c r="F63" s="156"/>
      <c r="G63" s="384" t="s">
        <v>995</v>
      </c>
      <c r="H63" s="93" t="str">
        <f t="shared" si="0"/>
        <v>바로가기</v>
      </c>
      <c r="I63" s="42">
        <v>2</v>
      </c>
      <c r="J63" s="44">
        <v>14</v>
      </c>
      <c r="K63" s="378">
        <v>570</v>
      </c>
      <c r="L63" s="63">
        <v>620</v>
      </c>
      <c r="M63" s="211"/>
      <c r="N63" s="48"/>
      <c r="O63" s="211" t="s">
        <v>994</v>
      </c>
      <c r="P63" s="220"/>
      <c r="Q63" s="211"/>
      <c r="R63" s="220" t="s">
        <v>464</v>
      </c>
      <c r="S63" s="211"/>
      <c r="T63" s="48"/>
      <c r="U63" s="211" t="s">
        <v>765</v>
      </c>
      <c r="V63" s="48"/>
      <c r="W63" s="211"/>
      <c r="X63" s="220"/>
      <c r="Y63" s="737" t="str">
        <f>IF(G63="","",VLOOKUP(G63,과정코드!$A$2:$B$494,2,0))</f>
        <v>COL0104653</v>
      </c>
    </row>
    <row r="64" spans="1:59" ht="25.5" customHeight="1">
      <c r="A64" s="822"/>
      <c r="B64" s="40">
        <v>11</v>
      </c>
      <c r="C64" s="53" t="s">
        <v>20</v>
      </c>
      <c r="D64" s="41" t="s">
        <v>21</v>
      </c>
      <c r="E64" s="41" t="s">
        <v>21</v>
      </c>
      <c r="F64" s="156"/>
      <c r="G64" s="384" t="s">
        <v>261</v>
      </c>
      <c r="H64" s="93" t="str">
        <f t="shared" si="0"/>
        <v>바로가기</v>
      </c>
      <c r="I64" s="383">
        <v>3</v>
      </c>
      <c r="J64" s="48">
        <v>18</v>
      </c>
      <c r="K64" s="378">
        <v>580</v>
      </c>
      <c r="L64" s="63">
        <v>640</v>
      </c>
      <c r="M64" s="211"/>
      <c r="N64" s="48"/>
      <c r="O64" s="213" t="s">
        <v>844</v>
      </c>
      <c r="P64" s="220" t="s">
        <v>993</v>
      </c>
      <c r="Q64" s="211"/>
      <c r="R64" s="48" t="s">
        <v>159</v>
      </c>
      <c r="S64" s="240"/>
      <c r="T64" s="48" t="s">
        <v>791</v>
      </c>
      <c r="U64" s="213" t="s">
        <v>992</v>
      </c>
      <c r="V64" s="233"/>
      <c r="W64" s="213" t="s">
        <v>961</v>
      </c>
      <c r="X64" s="44"/>
      <c r="Y64" s="737" t="str">
        <f>IF(G64="","",VLOOKUP(G64,과정코드!$A$2:$B$494,2,0))</f>
        <v>COL0104654</v>
      </c>
    </row>
    <row r="65" spans="1:59" ht="25.5" customHeight="1">
      <c r="A65" s="823" t="s">
        <v>1246</v>
      </c>
      <c r="B65" s="40">
        <v>12</v>
      </c>
      <c r="C65" s="53" t="s">
        <v>20</v>
      </c>
      <c r="D65" s="41" t="s">
        <v>21</v>
      </c>
      <c r="E65" s="41"/>
      <c r="F65" s="156"/>
      <c r="G65" s="384" t="s">
        <v>262</v>
      </c>
      <c r="H65" s="93" t="str">
        <f t="shared" si="0"/>
        <v>바로가기</v>
      </c>
      <c r="I65" s="383">
        <v>3</v>
      </c>
      <c r="J65" s="48">
        <v>21</v>
      </c>
      <c r="K65" s="376">
        <v>620</v>
      </c>
      <c r="L65" s="128">
        <v>660</v>
      </c>
      <c r="M65" s="211"/>
      <c r="N65" s="44" t="s">
        <v>955</v>
      </c>
      <c r="O65" s="213"/>
      <c r="P65" s="220" t="s">
        <v>991</v>
      </c>
      <c r="Q65" s="213" t="s">
        <v>942</v>
      </c>
      <c r="R65" s="220" t="s">
        <v>148</v>
      </c>
      <c r="S65" s="232"/>
      <c r="T65" s="48"/>
      <c r="U65" s="213" t="s">
        <v>779</v>
      </c>
      <c r="V65" s="227"/>
      <c r="W65" s="211" t="s">
        <v>990</v>
      </c>
      <c r="X65" s="48" t="s">
        <v>989</v>
      </c>
      <c r="Y65" s="737" t="str">
        <f>IF(G65="","",VLOOKUP(G65,과정코드!$A$2:$B$494,2,0))</f>
        <v>COL0104655</v>
      </c>
    </row>
    <row r="66" spans="1:59" ht="25.5" customHeight="1">
      <c r="A66" s="823"/>
      <c r="B66" s="40">
        <v>13</v>
      </c>
      <c r="C66" s="53" t="s">
        <v>20</v>
      </c>
      <c r="D66" s="41" t="s">
        <v>21</v>
      </c>
      <c r="E66" s="55"/>
      <c r="F66" s="143"/>
      <c r="G66" s="111" t="s">
        <v>263</v>
      </c>
      <c r="H66" s="93" t="str">
        <f t="shared" si="0"/>
        <v>바로가기</v>
      </c>
      <c r="I66" s="383">
        <v>2</v>
      </c>
      <c r="J66" s="44">
        <v>14</v>
      </c>
      <c r="K66" s="378">
        <v>570</v>
      </c>
      <c r="L66" s="63">
        <v>620</v>
      </c>
      <c r="M66" s="211"/>
      <c r="N66" s="44"/>
      <c r="O66" s="213" t="s">
        <v>988</v>
      </c>
      <c r="P66" s="220"/>
      <c r="Q66" s="213" t="s">
        <v>987</v>
      </c>
      <c r="R66" s="220" t="s">
        <v>986</v>
      </c>
      <c r="S66" s="213"/>
      <c r="T66" s="48" t="s">
        <v>134</v>
      </c>
      <c r="U66" s="213"/>
      <c r="V66" s="44" t="s">
        <v>952</v>
      </c>
      <c r="W66" s="211" t="s">
        <v>985</v>
      </c>
      <c r="X66" s="44"/>
      <c r="Y66" s="737" t="str">
        <f>IF(G66="","",VLOOKUP(G66,과정코드!$A$2:$B$494,2,0))</f>
        <v>COL0104656</v>
      </c>
    </row>
    <row r="67" spans="1:59" ht="25.5" customHeight="1">
      <c r="A67" s="823"/>
      <c r="B67" s="40">
        <v>14</v>
      </c>
      <c r="C67" s="53" t="s">
        <v>20</v>
      </c>
      <c r="D67" s="41" t="s">
        <v>21</v>
      </c>
      <c r="E67" s="55"/>
      <c r="F67" s="143"/>
      <c r="G67" s="384" t="s">
        <v>289</v>
      </c>
      <c r="H67" s="93" t="str">
        <f t="shared" si="0"/>
        <v>바로가기</v>
      </c>
      <c r="I67" s="383">
        <v>3</v>
      </c>
      <c r="J67" s="48">
        <v>21</v>
      </c>
      <c r="K67" s="376">
        <v>620</v>
      </c>
      <c r="L67" s="128">
        <v>660</v>
      </c>
      <c r="M67" s="211"/>
      <c r="N67" s="44"/>
      <c r="O67" s="211" t="s">
        <v>984</v>
      </c>
      <c r="P67" s="220"/>
      <c r="Q67" s="213" t="s">
        <v>983</v>
      </c>
      <c r="R67" s="233"/>
      <c r="S67" s="213" t="s">
        <v>982</v>
      </c>
      <c r="T67" s="48"/>
      <c r="U67" s="213" t="s">
        <v>316</v>
      </c>
      <c r="V67" s="212"/>
      <c r="W67" s="213" t="s">
        <v>333</v>
      </c>
      <c r="X67" s="212"/>
      <c r="Y67" s="737" t="str">
        <f>IF(G67="","",VLOOKUP(G67,과정코드!$A$2:$B$494,2,0))</f>
        <v>COL0104657</v>
      </c>
    </row>
    <row r="68" spans="1:59" s="234" customFormat="1" ht="25.5" customHeight="1">
      <c r="A68" s="823"/>
      <c r="B68" s="40">
        <v>15</v>
      </c>
      <c r="C68" s="53" t="s">
        <v>20</v>
      </c>
      <c r="D68" s="41" t="s">
        <v>21</v>
      </c>
      <c r="E68" s="64"/>
      <c r="F68" s="239"/>
      <c r="G68" s="113" t="s">
        <v>981</v>
      </c>
      <c r="H68" s="93" t="str">
        <f t="shared" si="0"/>
        <v>바로가기</v>
      </c>
      <c r="I68" s="42">
        <v>3</v>
      </c>
      <c r="J68" s="48">
        <v>21</v>
      </c>
      <c r="K68" s="379">
        <v>620</v>
      </c>
      <c r="L68" s="238">
        <v>660</v>
      </c>
      <c r="M68" s="213" t="s">
        <v>790</v>
      </c>
      <c r="N68" s="245"/>
      <c r="O68" s="213" t="s">
        <v>980</v>
      </c>
      <c r="P68" s="220"/>
      <c r="Q68" s="211"/>
      <c r="R68" s="48" t="s">
        <v>106</v>
      </c>
      <c r="S68" s="213"/>
      <c r="T68" s="48" t="s">
        <v>73</v>
      </c>
      <c r="U68" s="213"/>
      <c r="V68" s="48" t="s">
        <v>790</v>
      </c>
      <c r="W68" s="213"/>
      <c r="X68" s="220"/>
      <c r="Y68" s="737" t="str">
        <f>IF(G68="","",VLOOKUP(G68,과정코드!$A$2:$B$494,2,0))</f>
        <v>COL0104658</v>
      </c>
      <c r="Z68" s="740"/>
      <c r="AA68" s="740"/>
      <c r="AB68" s="740"/>
      <c r="AC68" s="740"/>
      <c r="AD68" s="740"/>
      <c r="AE68" s="740"/>
      <c r="AF68" s="740"/>
      <c r="AG68" s="740"/>
      <c r="AH68" s="740"/>
      <c r="AI68" s="740"/>
      <c r="AJ68" s="740"/>
      <c r="AK68" s="740"/>
      <c r="AL68" s="740"/>
      <c r="AM68" s="740"/>
      <c r="AN68" s="740"/>
      <c r="AO68" s="740"/>
      <c r="AP68" s="740"/>
      <c r="AQ68" s="740"/>
      <c r="AR68" s="740"/>
      <c r="AS68" s="740"/>
      <c r="AT68" s="740"/>
      <c r="AU68" s="740"/>
      <c r="AV68" s="740"/>
      <c r="AW68" s="740"/>
      <c r="AX68" s="740"/>
      <c r="AY68" s="740"/>
      <c r="AZ68" s="740"/>
      <c r="BA68" s="740"/>
      <c r="BB68" s="740"/>
      <c r="BC68" s="740"/>
      <c r="BD68" s="740"/>
      <c r="BE68" s="740"/>
      <c r="BF68" s="740"/>
      <c r="BG68" s="740"/>
    </row>
    <row r="69" spans="1:59" s="234" customFormat="1" ht="25.5" customHeight="1">
      <c r="A69" s="823"/>
      <c r="B69" s="40">
        <v>16</v>
      </c>
      <c r="C69" s="53" t="s">
        <v>20</v>
      </c>
      <c r="D69" s="41" t="s">
        <v>21</v>
      </c>
      <c r="E69" s="64"/>
      <c r="F69" s="239"/>
      <c r="G69" s="111" t="s">
        <v>290</v>
      </c>
      <c r="H69" s="93" t="str">
        <f t="shared" si="0"/>
        <v>바로가기</v>
      </c>
      <c r="I69" s="42">
        <v>3</v>
      </c>
      <c r="J69" s="48">
        <v>21</v>
      </c>
      <c r="K69" s="379">
        <v>620</v>
      </c>
      <c r="L69" s="238">
        <v>660</v>
      </c>
      <c r="M69" s="211"/>
      <c r="N69" s="220" t="s">
        <v>979</v>
      </c>
      <c r="O69" s="213"/>
      <c r="P69" s="220" t="s">
        <v>978</v>
      </c>
      <c r="Q69" s="232"/>
      <c r="R69" s="48" t="s">
        <v>320</v>
      </c>
      <c r="S69" s="211"/>
      <c r="T69" s="220" t="s">
        <v>335</v>
      </c>
      <c r="U69" s="213"/>
      <c r="V69" s="48" t="s">
        <v>334</v>
      </c>
      <c r="W69" s="240"/>
      <c r="X69" s="48" t="s">
        <v>336</v>
      </c>
      <c r="Y69" s="737" t="str">
        <f>IF(G69="","",VLOOKUP(G69,과정코드!$A$2:$B$494,2,0))</f>
        <v>COL0104659</v>
      </c>
      <c r="Z69" s="740"/>
      <c r="AA69" s="740"/>
      <c r="AB69" s="740"/>
      <c r="AC69" s="740"/>
      <c r="AD69" s="740"/>
      <c r="AE69" s="740"/>
      <c r="AF69" s="740"/>
      <c r="AG69" s="740"/>
      <c r="AH69" s="740"/>
      <c r="AI69" s="740"/>
      <c r="AJ69" s="740"/>
      <c r="AK69" s="740"/>
      <c r="AL69" s="740"/>
      <c r="AM69" s="740"/>
      <c r="AN69" s="740"/>
      <c r="AO69" s="740"/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740"/>
      <c r="BB69" s="740"/>
      <c r="BC69" s="740"/>
      <c r="BD69" s="740"/>
      <c r="BE69" s="740"/>
      <c r="BF69" s="740"/>
      <c r="BG69" s="740"/>
    </row>
    <row r="70" spans="1:59" s="234" customFormat="1" ht="25.5" customHeight="1">
      <c r="A70" s="823"/>
      <c r="B70" s="40">
        <v>17</v>
      </c>
      <c r="C70" s="53" t="s">
        <v>20</v>
      </c>
      <c r="D70" s="41" t="s">
        <v>21</v>
      </c>
      <c r="E70" s="64"/>
      <c r="F70" s="239"/>
      <c r="G70" s="111" t="s">
        <v>265</v>
      </c>
      <c r="H70" s="93" t="str">
        <f t="shared" ref="H70:H88" si="1">IFERROR(HYPERLINK("https://www.ksaedu.or.kr/front/btoc/crs/off/crssesDetail.html?crscd="&amp;Y70,"바로가기"),"")</f>
        <v>바로가기</v>
      </c>
      <c r="I70" s="42">
        <v>3</v>
      </c>
      <c r="J70" s="48">
        <v>21</v>
      </c>
      <c r="K70" s="379">
        <v>620</v>
      </c>
      <c r="L70" s="238">
        <v>660</v>
      </c>
      <c r="M70" s="211"/>
      <c r="N70" s="220" t="s">
        <v>264</v>
      </c>
      <c r="O70" s="213"/>
      <c r="P70" s="220" t="s">
        <v>266</v>
      </c>
      <c r="Q70" s="211"/>
      <c r="R70" s="220" t="s">
        <v>977</v>
      </c>
      <c r="S70" s="211"/>
      <c r="T70" s="48" t="s">
        <v>113</v>
      </c>
      <c r="U70" s="211"/>
      <c r="V70" s="220" t="s">
        <v>976</v>
      </c>
      <c r="W70" s="211"/>
      <c r="X70" s="220" t="s">
        <v>975</v>
      </c>
      <c r="Y70" s="737" t="str">
        <f>IF(G70="","",VLOOKUP(G70,과정코드!$A$2:$B$494,2,0))</f>
        <v>COL0104660</v>
      </c>
      <c r="Z70" s="740"/>
      <c r="AA70" s="740"/>
      <c r="AB70" s="740"/>
      <c r="AC70" s="740"/>
      <c r="AD70" s="740"/>
      <c r="AE70" s="740"/>
      <c r="AF70" s="740"/>
      <c r="AG70" s="740"/>
      <c r="AH70" s="740"/>
      <c r="AI70" s="740"/>
      <c r="AJ70" s="740"/>
      <c r="AK70" s="740"/>
      <c r="AL70" s="740"/>
      <c r="AM70" s="740"/>
      <c r="AN70" s="740"/>
      <c r="AO70" s="740"/>
      <c r="AP70" s="740"/>
      <c r="AQ70" s="740"/>
      <c r="AR70" s="740"/>
      <c r="AS70" s="740"/>
      <c r="AT70" s="740"/>
      <c r="AU70" s="740"/>
      <c r="AV70" s="740"/>
      <c r="AW70" s="740"/>
      <c r="AX70" s="740"/>
      <c r="AY70" s="740"/>
      <c r="AZ70" s="740"/>
      <c r="BA70" s="740"/>
      <c r="BB70" s="740"/>
      <c r="BC70" s="740"/>
      <c r="BD70" s="740"/>
      <c r="BE70" s="740"/>
      <c r="BF70" s="740"/>
      <c r="BG70" s="740"/>
    </row>
    <row r="71" spans="1:59" s="234" customFormat="1" ht="25.5" customHeight="1">
      <c r="A71" s="823"/>
      <c r="B71" s="40">
        <v>18</v>
      </c>
      <c r="C71" s="53" t="s">
        <v>20</v>
      </c>
      <c r="D71" s="41" t="s">
        <v>21</v>
      </c>
      <c r="E71" s="64"/>
      <c r="F71" s="239"/>
      <c r="G71" s="113" t="s">
        <v>974</v>
      </c>
      <c r="H71" s="93" t="str">
        <f t="shared" si="1"/>
        <v>바로가기</v>
      </c>
      <c r="I71" s="42">
        <v>3</v>
      </c>
      <c r="J71" s="48">
        <v>21</v>
      </c>
      <c r="K71" s="379">
        <v>620</v>
      </c>
      <c r="L71" s="238">
        <v>660</v>
      </c>
      <c r="M71" s="211"/>
      <c r="N71" s="220" t="s">
        <v>254</v>
      </c>
      <c r="O71" s="213"/>
      <c r="P71" s="245"/>
      <c r="Q71" s="213" t="s">
        <v>264</v>
      </c>
      <c r="R71" s="245"/>
      <c r="S71" s="213" t="s">
        <v>973</v>
      </c>
      <c r="T71" s="245"/>
      <c r="U71" s="213" t="s">
        <v>115</v>
      </c>
      <c r="V71" s="245"/>
      <c r="W71" s="213" t="s">
        <v>227</v>
      </c>
      <c r="X71" s="220" t="s">
        <v>972</v>
      </c>
      <c r="Y71" s="737" t="str">
        <f>IF(G71="","",VLOOKUP(G71,과정코드!$A$2:$B$494,2,0))</f>
        <v>COL0104661</v>
      </c>
      <c r="Z71" s="740"/>
      <c r="AA71" s="740"/>
      <c r="AB71" s="740"/>
      <c r="AC71" s="740"/>
      <c r="AD71" s="740"/>
      <c r="AE71" s="740"/>
      <c r="AF71" s="740"/>
      <c r="AG71" s="740"/>
      <c r="AH71" s="740"/>
      <c r="AI71" s="740"/>
      <c r="AJ71" s="740"/>
      <c r="AK71" s="740"/>
      <c r="AL71" s="740"/>
      <c r="AM71" s="740"/>
      <c r="AN71" s="740"/>
      <c r="AO71" s="740"/>
      <c r="AP71" s="740"/>
      <c r="AQ71" s="740"/>
      <c r="AR71" s="740"/>
      <c r="AS71" s="740"/>
      <c r="AT71" s="740"/>
      <c r="AU71" s="740"/>
      <c r="AV71" s="740"/>
      <c r="AW71" s="740"/>
      <c r="AX71" s="740"/>
      <c r="AY71" s="740"/>
      <c r="AZ71" s="740"/>
      <c r="BA71" s="740"/>
      <c r="BB71" s="740"/>
      <c r="BC71" s="740"/>
      <c r="BD71" s="740"/>
      <c r="BE71" s="740"/>
      <c r="BF71" s="740"/>
      <c r="BG71" s="740"/>
    </row>
    <row r="72" spans="1:59" ht="25.5" customHeight="1">
      <c r="A72" s="823"/>
      <c r="B72" s="40">
        <v>19</v>
      </c>
      <c r="C72" s="53" t="s">
        <v>20</v>
      </c>
      <c r="D72" s="41" t="s">
        <v>21</v>
      </c>
      <c r="E72" s="55"/>
      <c r="F72" s="143"/>
      <c r="G72" s="384" t="s">
        <v>158</v>
      </c>
      <c r="H72" s="93" t="str">
        <f t="shared" si="1"/>
        <v>바로가기</v>
      </c>
      <c r="I72" s="383">
        <v>3</v>
      </c>
      <c r="J72" s="44">
        <v>21</v>
      </c>
      <c r="K72" s="376">
        <v>620</v>
      </c>
      <c r="L72" s="128">
        <v>660</v>
      </c>
      <c r="M72" s="211"/>
      <c r="N72" s="44" t="s">
        <v>78</v>
      </c>
      <c r="O72" s="211"/>
      <c r="P72" s="220" t="s">
        <v>971</v>
      </c>
      <c r="Q72" s="213"/>
      <c r="R72" s="227"/>
      <c r="S72" s="211"/>
      <c r="T72" s="220" t="s">
        <v>858</v>
      </c>
      <c r="U72" s="211"/>
      <c r="V72" s="220"/>
      <c r="W72" s="213" t="s">
        <v>970</v>
      </c>
      <c r="X72" s="48" t="s">
        <v>581</v>
      </c>
      <c r="Y72" s="737" t="str">
        <f>IF(G72="","",VLOOKUP(G72,과정코드!$A$2:$B$494,2,0))</f>
        <v>COL0104662</v>
      </c>
    </row>
    <row r="73" spans="1:59" ht="25.5" customHeight="1">
      <c r="A73" s="823"/>
      <c r="B73" s="40">
        <v>20</v>
      </c>
      <c r="C73" s="53" t="s">
        <v>20</v>
      </c>
      <c r="D73" s="41" t="s">
        <v>21</v>
      </c>
      <c r="E73" s="55"/>
      <c r="F73" s="143"/>
      <c r="G73" s="384" t="s">
        <v>160</v>
      </c>
      <c r="H73" s="93" t="str">
        <f t="shared" si="1"/>
        <v>바로가기</v>
      </c>
      <c r="I73" s="383">
        <v>3</v>
      </c>
      <c r="J73" s="48">
        <v>21</v>
      </c>
      <c r="K73" s="376">
        <v>620</v>
      </c>
      <c r="L73" s="128">
        <v>660</v>
      </c>
      <c r="M73" s="211"/>
      <c r="N73" s="44"/>
      <c r="O73" s="211" t="s">
        <v>606</v>
      </c>
      <c r="P73" s="220"/>
      <c r="Q73" s="211"/>
      <c r="R73" s="48" t="s">
        <v>969</v>
      </c>
      <c r="S73" s="232"/>
      <c r="T73" s="48"/>
      <c r="U73" s="213" t="s">
        <v>932</v>
      </c>
      <c r="V73" s="48"/>
      <c r="W73" s="213" t="s">
        <v>968</v>
      </c>
      <c r="X73" s="48"/>
      <c r="Y73" s="737" t="str">
        <f>IF(G73="","",VLOOKUP(G73,과정코드!$A$2:$B$494,2,0))</f>
        <v>COL0104663</v>
      </c>
    </row>
    <row r="74" spans="1:59" ht="25.5" customHeight="1">
      <c r="A74" s="823"/>
      <c r="B74" s="40">
        <v>21</v>
      </c>
      <c r="C74" s="53" t="s">
        <v>20</v>
      </c>
      <c r="D74" s="41" t="s">
        <v>21</v>
      </c>
      <c r="E74" s="55"/>
      <c r="F74" s="143"/>
      <c r="G74" s="257" t="s">
        <v>161</v>
      </c>
      <c r="H74" s="93" t="str">
        <f t="shared" si="1"/>
        <v>바로가기</v>
      </c>
      <c r="I74" s="42">
        <v>3</v>
      </c>
      <c r="J74" s="44">
        <v>21</v>
      </c>
      <c r="K74" s="376">
        <v>620</v>
      </c>
      <c r="L74" s="128">
        <v>660</v>
      </c>
      <c r="M74" s="211" t="s">
        <v>967</v>
      </c>
      <c r="N74" s="44"/>
      <c r="O74" s="213" t="s">
        <v>963</v>
      </c>
      <c r="P74" s="48"/>
      <c r="Q74" s="211" t="s">
        <v>966</v>
      </c>
      <c r="R74" s="48"/>
      <c r="S74" s="213" t="s">
        <v>965</v>
      </c>
      <c r="T74" s="233"/>
      <c r="U74" s="213" t="s">
        <v>964</v>
      </c>
      <c r="V74" s="227"/>
      <c r="W74" s="211" t="s">
        <v>963</v>
      </c>
      <c r="X74" s="44"/>
      <c r="Y74" s="737" t="str">
        <f>IF(G74="","",VLOOKUP(G74,과정코드!$A$2:$B$494,2,0))</f>
        <v>COL0104664</v>
      </c>
    </row>
    <row r="75" spans="1:59" ht="25.5" customHeight="1">
      <c r="A75" s="823"/>
      <c r="B75" s="40">
        <v>22</v>
      </c>
      <c r="C75" s="53" t="s">
        <v>20</v>
      </c>
      <c r="D75" s="41" t="s">
        <v>21</v>
      </c>
      <c r="E75" s="41"/>
      <c r="F75" s="156"/>
      <c r="G75" s="385" t="s">
        <v>962</v>
      </c>
      <c r="H75" s="93" t="str">
        <f t="shared" si="1"/>
        <v>바로가기</v>
      </c>
      <c r="I75" s="383">
        <v>3</v>
      </c>
      <c r="J75" s="48">
        <v>21</v>
      </c>
      <c r="K75" s="376">
        <v>620</v>
      </c>
      <c r="L75" s="128">
        <v>660</v>
      </c>
      <c r="M75" s="211"/>
      <c r="N75" s="44"/>
      <c r="O75" s="213" t="s">
        <v>961</v>
      </c>
      <c r="P75" s="220"/>
      <c r="Q75" s="213" t="s">
        <v>105</v>
      </c>
      <c r="R75" s="220" t="s">
        <v>960</v>
      </c>
      <c r="S75" s="232"/>
      <c r="T75" s="48" t="s">
        <v>959</v>
      </c>
      <c r="U75" s="232"/>
      <c r="V75" s="220" t="s">
        <v>958</v>
      </c>
      <c r="W75" s="213"/>
      <c r="X75" s="212" t="s">
        <v>932</v>
      </c>
      <c r="Y75" s="737" t="str">
        <f>IF(G75="","",VLOOKUP(G75,과정코드!$A$2:$B$494,2,0))</f>
        <v>COL0104665</v>
      </c>
    </row>
    <row r="76" spans="1:59" ht="25.5" customHeight="1">
      <c r="A76" s="823"/>
      <c r="B76" s="40">
        <v>23</v>
      </c>
      <c r="C76" s="53" t="s">
        <v>20</v>
      </c>
      <c r="D76" s="41" t="s">
        <v>21</v>
      </c>
      <c r="E76" s="41"/>
      <c r="F76" s="156"/>
      <c r="G76" s="386" t="s">
        <v>339</v>
      </c>
      <c r="H76" s="93" t="str">
        <f t="shared" si="1"/>
        <v>바로가기</v>
      </c>
      <c r="I76" s="383">
        <v>3</v>
      </c>
      <c r="J76" s="44">
        <v>21</v>
      </c>
      <c r="K76" s="376">
        <v>620</v>
      </c>
      <c r="L76" s="128">
        <v>660</v>
      </c>
      <c r="M76" s="211"/>
      <c r="N76" s="44" t="s">
        <v>955</v>
      </c>
      <c r="O76" s="211"/>
      <c r="P76" s="220" t="s">
        <v>957</v>
      </c>
      <c r="Q76" s="213" t="s">
        <v>254</v>
      </c>
      <c r="R76" s="48"/>
      <c r="S76" s="211" t="s">
        <v>340</v>
      </c>
      <c r="T76" s="48"/>
      <c r="U76" s="211" t="s">
        <v>956</v>
      </c>
      <c r="V76" s="220"/>
      <c r="W76" s="213" t="s">
        <v>955</v>
      </c>
      <c r="X76" s="44"/>
      <c r="Y76" s="737" t="str">
        <f>IF(G76="","",VLOOKUP(G76,과정코드!$A$2:$B$494,2,0))</f>
        <v>COL0104666</v>
      </c>
    </row>
    <row r="77" spans="1:59" ht="25.5" customHeight="1">
      <c r="A77" s="823"/>
      <c r="B77" s="407">
        <v>24</v>
      </c>
      <c r="C77" s="348" t="s">
        <v>20</v>
      </c>
      <c r="D77" s="409" t="s">
        <v>21</v>
      </c>
      <c r="E77" s="453"/>
      <c r="F77" s="454"/>
      <c r="G77" s="457" t="s">
        <v>948</v>
      </c>
      <c r="H77" s="93" t="str">
        <f t="shared" si="1"/>
        <v>바로가기</v>
      </c>
      <c r="I77" s="42">
        <v>3</v>
      </c>
      <c r="J77" s="48">
        <v>18</v>
      </c>
      <c r="K77" s="378">
        <v>580</v>
      </c>
      <c r="L77" s="63">
        <v>640</v>
      </c>
      <c r="M77" s="211"/>
      <c r="N77" s="220"/>
      <c r="O77" s="211"/>
      <c r="P77" s="225" t="s">
        <v>947</v>
      </c>
      <c r="Q77" s="211"/>
      <c r="R77" s="48" t="s">
        <v>1238</v>
      </c>
      <c r="S77" s="213"/>
      <c r="T77" s="44" t="s">
        <v>854</v>
      </c>
      <c r="U77" s="211"/>
      <c r="V77" s="220" t="s">
        <v>946</v>
      </c>
      <c r="W77" s="211" t="s">
        <v>942</v>
      </c>
      <c r="X77" s="44"/>
      <c r="Y77" s="737" t="str">
        <f>IF(G77="","",VLOOKUP(G77,과정코드!$A$2:$B$494,2,0))</f>
        <v>COL0104667</v>
      </c>
    </row>
    <row r="78" spans="1:59" ht="25.5" customHeight="1">
      <c r="A78" s="823"/>
      <c r="B78" s="407">
        <v>25</v>
      </c>
      <c r="C78" s="348" t="s">
        <v>20</v>
      </c>
      <c r="D78" s="409" t="s">
        <v>21</v>
      </c>
      <c r="E78" s="455"/>
      <c r="F78" s="456"/>
      <c r="G78" s="457" t="s">
        <v>1404</v>
      </c>
      <c r="H78" s="93" t="str">
        <f t="shared" si="1"/>
        <v>바로가기</v>
      </c>
      <c r="I78" s="383">
        <v>3</v>
      </c>
      <c r="J78" s="44">
        <v>21</v>
      </c>
      <c r="K78" s="376">
        <v>620</v>
      </c>
      <c r="L78" s="128">
        <v>660</v>
      </c>
      <c r="M78" s="211"/>
      <c r="N78" s="220"/>
      <c r="O78" s="211"/>
      <c r="P78" s="225"/>
      <c r="Q78" s="211" t="s">
        <v>942</v>
      </c>
      <c r="R78" s="48"/>
      <c r="S78" s="213" t="s">
        <v>887</v>
      </c>
      <c r="T78" s="48" t="s">
        <v>858</v>
      </c>
      <c r="U78" s="211"/>
      <c r="V78" s="48"/>
      <c r="W78" s="211" t="s">
        <v>941</v>
      </c>
      <c r="X78" s="48"/>
      <c r="Y78" s="737" t="str">
        <f>IF(G78="","",VLOOKUP(G78,과정코드!$A$2:$B$494,2,0))</f>
        <v>COL0104668</v>
      </c>
    </row>
    <row r="79" spans="1:59" ht="25.5" customHeight="1">
      <c r="A79" s="823"/>
      <c r="B79" s="40">
        <v>26</v>
      </c>
      <c r="C79" s="53" t="s">
        <v>20</v>
      </c>
      <c r="D79" s="41" t="s">
        <v>21</v>
      </c>
      <c r="E79" s="41"/>
      <c r="F79" s="156"/>
      <c r="G79" s="115" t="s">
        <v>268</v>
      </c>
      <c r="H79" s="93" t="str">
        <f t="shared" si="1"/>
        <v>바로가기</v>
      </c>
      <c r="I79" s="42">
        <v>2</v>
      </c>
      <c r="J79" s="48">
        <v>14</v>
      </c>
      <c r="K79" s="380">
        <v>570</v>
      </c>
      <c r="L79" s="223">
        <v>620</v>
      </c>
      <c r="M79" s="211"/>
      <c r="N79" s="220"/>
      <c r="O79" s="213" t="s">
        <v>839</v>
      </c>
      <c r="P79" s="228"/>
      <c r="Q79" s="213" t="s">
        <v>954</v>
      </c>
      <c r="R79" s="48"/>
      <c r="S79" s="213"/>
      <c r="T79" s="48"/>
      <c r="U79" s="213" t="s">
        <v>938</v>
      </c>
      <c r="V79" s="220"/>
      <c r="W79" s="211"/>
      <c r="X79" s="44"/>
      <c r="Y79" s="737" t="str">
        <f>IF(G79="","",VLOOKUP(G79,과정코드!$A$2:$B$494,2,0))</f>
        <v>COL0104669</v>
      </c>
    </row>
    <row r="80" spans="1:59" ht="25.5" customHeight="1">
      <c r="A80" s="823"/>
      <c r="B80" s="40">
        <v>27</v>
      </c>
      <c r="C80" s="53" t="s">
        <v>20</v>
      </c>
      <c r="D80" s="41" t="s">
        <v>21</v>
      </c>
      <c r="E80" s="41"/>
      <c r="F80" s="156"/>
      <c r="G80" s="387" t="s">
        <v>953</v>
      </c>
      <c r="H80" s="93" t="str">
        <f t="shared" si="1"/>
        <v>바로가기</v>
      </c>
      <c r="I80" s="42">
        <v>2</v>
      </c>
      <c r="J80" s="48">
        <v>14</v>
      </c>
      <c r="K80" s="380">
        <v>570</v>
      </c>
      <c r="L80" s="223">
        <v>620</v>
      </c>
      <c r="M80" s="211"/>
      <c r="N80" s="227"/>
      <c r="O80" s="231"/>
      <c r="P80" s="230" t="s">
        <v>898</v>
      </c>
      <c r="Q80" s="211" t="s">
        <v>529</v>
      </c>
      <c r="R80" s="48"/>
      <c r="S80" s="213" t="s">
        <v>683</v>
      </c>
      <c r="T80" s="48"/>
      <c r="U80" s="213"/>
      <c r="V80" s="48"/>
      <c r="W80" s="211" t="s">
        <v>952</v>
      </c>
      <c r="X80" s="229"/>
      <c r="Y80" s="737" t="str">
        <f>IF(G80="","",VLOOKUP(G80,과정코드!$A$2:$B$494,2,0))</f>
        <v>COL0104670</v>
      </c>
    </row>
    <row r="81" spans="1:25" ht="25.5" customHeight="1">
      <c r="A81" s="823"/>
      <c r="B81" s="40">
        <v>28</v>
      </c>
      <c r="C81" s="53" t="s">
        <v>20</v>
      </c>
      <c r="D81" s="41" t="s">
        <v>21</v>
      </c>
      <c r="E81" s="41"/>
      <c r="F81" s="156"/>
      <c r="G81" s="387" t="s">
        <v>951</v>
      </c>
      <c r="H81" s="93" t="str">
        <f t="shared" si="1"/>
        <v>바로가기</v>
      </c>
      <c r="I81" s="42">
        <v>2</v>
      </c>
      <c r="J81" s="48">
        <v>14</v>
      </c>
      <c r="K81" s="380">
        <v>570</v>
      </c>
      <c r="L81" s="223">
        <v>620</v>
      </c>
      <c r="M81" s="211"/>
      <c r="N81" s="220"/>
      <c r="O81" s="213" t="s">
        <v>950</v>
      </c>
      <c r="P81" s="228"/>
      <c r="Q81" s="211"/>
      <c r="R81" s="225" t="s">
        <v>872</v>
      </c>
      <c r="S81" s="213"/>
      <c r="T81" s="44"/>
      <c r="U81" s="211" t="s">
        <v>949</v>
      </c>
      <c r="V81" s="220"/>
      <c r="W81" s="211"/>
      <c r="X81" s="44"/>
      <c r="Y81" s="737" t="str">
        <f>IF(G81="","",VLOOKUP(G81,과정코드!$A$2:$B$494,2,0))</f>
        <v>COL0104671</v>
      </c>
    </row>
    <row r="82" spans="1:25" ht="25.5" customHeight="1">
      <c r="A82" s="823"/>
      <c r="B82" s="40">
        <v>29</v>
      </c>
      <c r="C82" s="53" t="s">
        <v>20</v>
      </c>
      <c r="D82" s="41" t="s">
        <v>21</v>
      </c>
      <c r="E82" s="65"/>
      <c r="F82" s="226"/>
      <c r="G82" s="387" t="s">
        <v>291</v>
      </c>
      <c r="H82" s="93" t="str">
        <f t="shared" si="1"/>
        <v>바로가기</v>
      </c>
      <c r="I82" s="383">
        <v>3</v>
      </c>
      <c r="J82" s="48">
        <v>21</v>
      </c>
      <c r="K82" s="376">
        <v>620</v>
      </c>
      <c r="L82" s="128">
        <v>660</v>
      </c>
      <c r="M82" s="211"/>
      <c r="N82" s="227"/>
      <c r="O82" s="211" t="s">
        <v>945</v>
      </c>
      <c r="P82" s="225"/>
      <c r="Q82" s="211"/>
      <c r="R82" s="48"/>
      <c r="S82" s="213" t="s">
        <v>944</v>
      </c>
      <c r="T82" s="48"/>
      <c r="U82" s="211" t="s">
        <v>589</v>
      </c>
      <c r="V82" s="48"/>
      <c r="W82" s="211" t="s">
        <v>943</v>
      </c>
      <c r="X82" s="48"/>
      <c r="Y82" s="737" t="str">
        <f>IF(G82="","",VLOOKUP(G82,과정코드!$A$2:$B$494,2,0))</f>
        <v>COL0104672</v>
      </c>
    </row>
    <row r="83" spans="1:25" ht="25.5" customHeight="1">
      <c r="A83" s="823"/>
      <c r="B83" s="40">
        <v>30</v>
      </c>
      <c r="C83" s="53" t="s">
        <v>20</v>
      </c>
      <c r="D83" s="41" t="s">
        <v>21</v>
      </c>
      <c r="E83" s="65"/>
      <c r="F83" s="226"/>
      <c r="G83" s="388" t="s">
        <v>940</v>
      </c>
      <c r="H83" s="93" t="str">
        <f t="shared" si="1"/>
        <v>바로가기</v>
      </c>
      <c r="I83" s="383">
        <v>2</v>
      </c>
      <c r="J83" s="48">
        <v>14</v>
      </c>
      <c r="K83" s="380">
        <v>570</v>
      </c>
      <c r="L83" s="223">
        <v>620</v>
      </c>
      <c r="M83" s="211"/>
      <c r="N83" s="220"/>
      <c r="O83" s="211"/>
      <c r="P83" s="225" t="s">
        <v>939</v>
      </c>
      <c r="Q83" s="211"/>
      <c r="R83" s="225"/>
      <c r="S83" s="213"/>
      <c r="T83" s="48"/>
      <c r="U83" s="211" t="s">
        <v>770</v>
      </c>
      <c r="V83" s="48"/>
      <c r="W83" s="211"/>
      <c r="X83" s="48" t="s">
        <v>938</v>
      </c>
      <c r="Y83" s="737" t="str">
        <f>IF(G83="","",VLOOKUP(G83,과정코드!$A$2:$B$494,2,0))</f>
        <v>COL0104673</v>
      </c>
    </row>
    <row r="84" spans="1:25" ht="25.5" customHeight="1">
      <c r="A84" s="823"/>
      <c r="B84" s="40">
        <v>31</v>
      </c>
      <c r="C84" s="53" t="s">
        <v>20</v>
      </c>
      <c r="D84" s="41" t="s">
        <v>21</v>
      </c>
      <c r="E84" s="65"/>
      <c r="F84" s="226"/>
      <c r="G84" s="388" t="s">
        <v>937</v>
      </c>
      <c r="H84" s="93" t="str">
        <f t="shared" si="1"/>
        <v>바로가기</v>
      </c>
      <c r="I84" s="383">
        <v>2</v>
      </c>
      <c r="J84" s="48">
        <v>14</v>
      </c>
      <c r="K84" s="380">
        <v>570</v>
      </c>
      <c r="L84" s="223">
        <v>620</v>
      </c>
      <c r="M84" s="211"/>
      <c r="N84" s="220"/>
      <c r="O84" s="211"/>
      <c r="P84" s="220" t="s">
        <v>469</v>
      </c>
      <c r="Q84" s="211"/>
      <c r="R84" s="220" t="s">
        <v>897</v>
      </c>
      <c r="S84" s="211"/>
      <c r="T84" s="48"/>
      <c r="U84" s="211" t="s">
        <v>765</v>
      </c>
      <c r="V84" s="48"/>
      <c r="W84" s="211"/>
      <c r="X84" s="48"/>
      <c r="Y84" s="737" t="str">
        <f>IF(G84="","",VLOOKUP(G84,과정코드!$A$2:$B$494,2,0))</f>
        <v>COL0104674</v>
      </c>
    </row>
    <row r="85" spans="1:25" ht="25.5" customHeight="1">
      <c r="A85" s="823" t="s">
        <v>1247</v>
      </c>
      <c r="B85" s="40">
        <v>32</v>
      </c>
      <c r="C85" s="54"/>
      <c r="D85" s="41" t="s">
        <v>21</v>
      </c>
      <c r="E85" s="54"/>
      <c r="F85" s="222"/>
      <c r="G85" s="385" t="s">
        <v>936</v>
      </c>
      <c r="H85" s="93" t="str">
        <f t="shared" si="1"/>
        <v>바로가기</v>
      </c>
      <c r="I85" s="389">
        <v>5</v>
      </c>
      <c r="J85" s="48">
        <v>38</v>
      </c>
      <c r="K85" s="380">
        <v>1100</v>
      </c>
      <c r="L85" s="223">
        <v>1100</v>
      </c>
      <c r="M85" s="213"/>
      <c r="N85" s="48"/>
      <c r="O85" s="211"/>
      <c r="P85" s="225"/>
      <c r="Q85" s="213" t="s">
        <v>935</v>
      </c>
      <c r="R85" s="220"/>
      <c r="S85" s="211"/>
      <c r="T85" s="48" t="s">
        <v>934</v>
      </c>
      <c r="U85" s="213"/>
      <c r="V85" s="48"/>
      <c r="W85" s="213"/>
      <c r="X85" s="48" t="s">
        <v>927</v>
      </c>
      <c r="Y85" s="737" t="str">
        <f>IF(G85="","",VLOOKUP(G85,과정코드!$A$2:$B$494,2,0))</f>
        <v>COL0104675</v>
      </c>
    </row>
    <row r="86" spans="1:25" ht="25.5" customHeight="1">
      <c r="A86" s="823"/>
      <c r="B86" s="40">
        <v>33</v>
      </c>
      <c r="C86" s="53"/>
      <c r="D86" s="41" t="s">
        <v>21</v>
      </c>
      <c r="E86" s="35"/>
      <c r="F86" s="224"/>
      <c r="G86" s="385" t="s">
        <v>933</v>
      </c>
      <c r="H86" s="93" t="str">
        <f t="shared" si="1"/>
        <v>바로가기</v>
      </c>
      <c r="I86" s="383">
        <v>3</v>
      </c>
      <c r="J86" s="48">
        <v>21</v>
      </c>
      <c r="K86" s="380">
        <v>800</v>
      </c>
      <c r="L86" s="223">
        <v>800</v>
      </c>
      <c r="M86" s="213"/>
      <c r="N86" s="48"/>
      <c r="O86" s="211"/>
      <c r="P86" s="48"/>
      <c r="Q86" s="211"/>
      <c r="R86" s="48" t="s">
        <v>710</v>
      </c>
      <c r="S86" s="211"/>
      <c r="T86" s="48"/>
      <c r="U86" s="211" t="s">
        <v>932</v>
      </c>
      <c r="V86" s="48"/>
      <c r="W86" s="211"/>
      <c r="X86" s="48" t="s">
        <v>932</v>
      </c>
      <c r="Y86" s="737" t="str">
        <f>IF(G86="","",VLOOKUP(G86,과정코드!$A$2:$B$494,2,0))</f>
        <v>COL0104676</v>
      </c>
    </row>
    <row r="87" spans="1:25" ht="25.5" customHeight="1">
      <c r="A87" s="823"/>
      <c r="B87" s="40">
        <v>34</v>
      </c>
      <c r="C87" s="54"/>
      <c r="D87" s="41" t="s">
        <v>21</v>
      </c>
      <c r="E87" s="54"/>
      <c r="F87" s="222"/>
      <c r="G87" s="257" t="s">
        <v>269</v>
      </c>
      <c r="H87" s="93" t="str">
        <f t="shared" si="1"/>
        <v>바로가기</v>
      </c>
      <c r="I87" s="42">
        <v>5</v>
      </c>
      <c r="J87" s="44">
        <v>38</v>
      </c>
      <c r="K87" s="377">
        <v>1650</v>
      </c>
      <c r="L87" s="221">
        <v>1650</v>
      </c>
      <c r="M87" s="211"/>
      <c r="N87" s="220" t="s">
        <v>664</v>
      </c>
      <c r="O87" s="213"/>
      <c r="P87" s="220" t="s">
        <v>931</v>
      </c>
      <c r="Q87" s="213"/>
      <c r="R87" s="220" t="s">
        <v>930</v>
      </c>
      <c r="S87" s="213"/>
      <c r="T87" s="48" t="s">
        <v>929</v>
      </c>
      <c r="U87" s="213"/>
      <c r="V87" s="220" t="s">
        <v>928</v>
      </c>
      <c r="W87" s="213"/>
      <c r="X87" s="220" t="s">
        <v>927</v>
      </c>
      <c r="Y87" s="737" t="str">
        <f>IF(G87="","",VLOOKUP(G87,과정코드!$A$2:$B$494,2,0))</f>
        <v>COL0104677</v>
      </c>
    </row>
    <row r="88" spans="1:25" ht="25.5" customHeight="1">
      <c r="A88" s="823"/>
      <c r="B88" s="40">
        <v>35</v>
      </c>
      <c r="C88" s="54"/>
      <c r="D88" s="41" t="s">
        <v>21</v>
      </c>
      <c r="E88" s="41" t="s">
        <v>21</v>
      </c>
      <c r="F88" s="222"/>
      <c r="G88" s="257" t="s">
        <v>926</v>
      </c>
      <c r="H88" s="93" t="str">
        <f t="shared" si="1"/>
        <v>바로가기</v>
      </c>
      <c r="I88" s="45">
        <v>1</v>
      </c>
      <c r="J88" s="44">
        <v>4</v>
      </c>
      <c r="K88" s="377">
        <v>600</v>
      </c>
      <c r="L88" s="221">
        <v>600</v>
      </c>
      <c r="M88" s="211"/>
      <c r="N88" s="220"/>
      <c r="O88" s="213"/>
      <c r="P88" s="220"/>
      <c r="Q88" s="213" t="s">
        <v>890</v>
      </c>
      <c r="R88" s="212"/>
      <c r="S88" s="213"/>
      <c r="T88" s="48"/>
      <c r="U88" s="213" t="s">
        <v>720</v>
      </c>
      <c r="V88" s="220"/>
      <c r="W88" s="213" t="s">
        <v>925</v>
      </c>
      <c r="X88" s="220"/>
      <c r="Y88" s="737" t="str">
        <f>IF(G88="","",VLOOKUP(G88,과정코드!$A$2:$B$494,2,0))</f>
        <v>COL0104678</v>
      </c>
    </row>
    <row r="90" spans="1:25">
      <c r="A90" s="39"/>
      <c r="B90" s="39"/>
      <c r="C90" s="39"/>
      <c r="D90" s="39"/>
      <c r="E90" s="39"/>
      <c r="F90" s="39"/>
      <c r="I90" s="60"/>
      <c r="M90" s="60"/>
      <c r="N90" s="60"/>
      <c r="O90" s="60"/>
      <c r="P90" s="60"/>
      <c r="Q90" s="219"/>
      <c r="R90" s="219"/>
      <c r="S90" s="219"/>
      <c r="T90" s="219"/>
      <c r="U90" s="60"/>
      <c r="V90" s="60"/>
      <c r="W90" s="60"/>
      <c r="X90" s="60"/>
    </row>
    <row r="91" spans="1:25">
      <c r="A91" s="39"/>
      <c r="B91" s="39"/>
      <c r="C91" s="39"/>
      <c r="D91" s="39"/>
      <c r="E91" s="39"/>
      <c r="F91" s="39"/>
      <c r="I91" s="60"/>
      <c r="M91" s="60"/>
      <c r="N91" s="60"/>
      <c r="O91" s="60"/>
      <c r="P91" s="60"/>
      <c r="Q91" s="219"/>
      <c r="R91" s="219"/>
      <c r="S91" s="219"/>
      <c r="T91" s="219"/>
      <c r="U91" s="60"/>
      <c r="V91" s="60"/>
      <c r="W91" s="60"/>
      <c r="X91" s="38"/>
    </row>
  </sheetData>
  <mergeCells count="22">
    <mergeCell ref="A62:A64"/>
    <mergeCell ref="A65:A84"/>
    <mergeCell ref="A85:A88"/>
    <mergeCell ref="A34:A40"/>
    <mergeCell ref="E2:E3"/>
    <mergeCell ref="A5:A23"/>
    <mergeCell ref="A41:A50"/>
    <mergeCell ref="A51:A52"/>
    <mergeCell ref="A54:A61"/>
    <mergeCell ref="A24:A31"/>
    <mergeCell ref="P32:R32"/>
    <mergeCell ref="U32:W32"/>
    <mergeCell ref="G2:G3"/>
    <mergeCell ref="H2:H3"/>
    <mergeCell ref="I2:J2"/>
    <mergeCell ref="K2:L2"/>
    <mergeCell ref="M2:X2"/>
    <mergeCell ref="A2:A3"/>
    <mergeCell ref="B2:B3"/>
    <mergeCell ref="C2:C3"/>
    <mergeCell ref="D2:D3"/>
    <mergeCell ref="F2:F3"/>
  </mergeCells>
  <phoneticPr fontId="17" type="noConversion"/>
  <printOptions horizontalCentered="1"/>
  <pageMargins left="0.47244094488188981" right="0.47244094488188981" top="0.73" bottom="0.96" header="0.31496062992125984" footer="0.31496062992125984"/>
  <pageSetup paperSize="8" scale="8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BG61"/>
  <sheetViews>
    <sheetView showGridLines="0" topLeftCell="K1" zoomScale="85" zoomScaleNormal="85" workbookViewId="0">
      <pane ySplit="4" topLeftCell="A21" activePane="bottomLeft" state="frozen"/>
      <selection activeCell="G35" sqref="G35"/>
      <selection pane="bottomLeft" activeCell="M2" sqref="M2:X2"/>
    </sheetView>
  </sheetViews>
  <sheetFormatPr defaultColWidth="9" defaultRowHeight="13.5"/>
  <cols>
    <col min="1" max="1" width="12.625" style="39" customWidth="1"/>
    <col min="2" max="2" width="4.625" style="60" customWidth="1"/>
    <col min="3" max="6" width="3.625" style="60" customWidth="1"/>
    <col min="7" max="7" width="50.625" style="39" customWidth="1"/>
    <col min="8" max="8" width="10.625" style="39" customWidth="1"/>
    <col min="9" max="12" width="6.625" style="39" customWidth="1"/>
    <col min="13" max="20" width="10.125" style="39" customWidth="1"/>
    <col min="21" max="21" width="10.5" style="39" customWidth="1"/>
    <col min="22" max="22" width="11" style="39" customWidth="1"/>
    <col min="23" max="24" width="10.125" style="39" customWidth="1"/>
    <col min="25" max="25" width="12.5" style="740" customWidth="1"/>
    <col min="26" max="59" width="9" style="740"/>
    <col min="60" max="16384" width="9" style="39"/>
  </cols>
  <sheetData>
    <row r="1" spans="1:59" ht="135" customHeight="1"/>
    <row r="2" spans="1:59" s="38" customFormat="1" ht="39" customHeight="1">
      <c r="A2" s="791" t="s">
        <v>4</v>
      </c>
      <c r="B2" s="791" t="s">
        <v>6</v>
      </c>
      <c r="C2" s="792" t="s">
        <v>359</v>
      </c>
      <c r="D2" s="792" t="s">
        <v>361</v>
      </c>
      <c r="E2" s="792" t="s">
        <v>360</v>
      </c>
      <c r="F2" s="792" t="s">
        <v>358</v>
      </c>
      <c r="G2" s="791" t="s">
        <v>5</v>
      </c>
      <c r="H2" s="792" t="s">
        <v>48</v>
      </c>
      <c r="I2" s="791" t="s">
        <v>12</v>
      </c>
      <c r="J2" s="791"/>
      <c r="K2" s="792" t="s">
        <v>22</v>
      </c>
      <c r="L2" s="791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639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7"/>
      <c r="AS2" s="737"/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37"/>
      <c r="BF2" s="737"/>
      <c r="BG2" s="737"/>
    </row>
    <row r="3" spans="1:59" s="38" customFormat="1" ht="39" customHeight="1">
      <c r="A3" s="791"/>
      <c r="B3" s="791"/>
      <c r="C3" s="791"/>
      <c r="D3" s="791"/>
      <c r="E3" s="791"/>
      <c r="F3" s="791"/>
      <c r="G3" s="791"/>
      <c r="H3" s="791"/>
      <c r="I3" s="487" t="s">
        <v>18</v>
      </c>
      <c r="J3" s="487" t="s">
        <v>3</v>
      </c>
      <c r="K3" s="487" t="s">
        <v>15</v>
      </c>
      <c r="L3" s="487" t="s">
        <v>10</v>
      </c>
      <c r="M3" s="704" t="s">
        <v>23</v>
      </c>
      <c r="N3" s="704" t="s">
        <v>24</v>
      </c>
      <c r="O3" s="704" t="s">
        <v>25</v>
      </c>
      <c r="P3" s="704" t="s">
        <v>26</v>
      </c>
      <c r="Q3" s="704" t="s">
        <v>27</v>
      </c>
      <c r="R3" s="704" t="s">
        <v>28</v>
      </c>
      <c r="S3" s="704" t="s">
        <v>29</v>
      </c>
      <c r="T3" s="704" t="s">
        <v>30</v>
      </c>
      <c r="U3" s="704" t="s">
        <v>31</v>
      </c>
      <c r="V3" s="704" t="s">
        <v>32</v>
      </c>
      <c r="W3" s="704" t="s">
        <v>33</v>
      </c>
      <c r="X3" s="704" t="s">
        <v>34</v>
      </c>
      <c r="Y3" s="639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37"/>
      <c r="BF3" s="737"/>
      <c r="BG3" s="737"/>
    </row>
    <row r="4" spans="1:59" ht="30" customHeight="1">
      <c r="A4" s="381" t="s">
        <v>1334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85" t="s">
        <v>16</v>
      </c>
      <c r="N4" s="85" t="s">
        <v>7</v>
      </c>
      <c r="O4" s="85" t="s">
        <v>9</v>
      </c>
      <c r="P4" s="85" t="s">
        <v>1</v>
      </c>
      <c r="Q4" s="85" t="s">
        <v>14</v>
      </c>
      <c r="R4" s="85" t="s">
        <v>0</v>
      </c>
      <c r="S4" s="85" t="s">
        <v>17</v>
      </c>
      <c r="T4" s="85" t="s">
        <v>13</v>
      </c>
      <c r="U4" s="85" t="s">
        <v>2</v>
      </c>
      <c r="V4" s="85" t="s">
        <v>11</v>
      </c>
      <c r="W4" s="85" t="s">
        <v>8</v>
      </c>
      <c r="X4" s="85" t="s">
        <v>19</v>
      </c>
      <c r="Y4" s="724" t="s">
        <v>2632</v>
      </c>
    </row>
    <row r="5" spans="1:59" s="249" customFormat="1" ht="30" customHeight="1">
      <c r="A5" s="830" t="s">
        <v>1335</v>
      </c>
      <c r="B5" s="250">
        <v>1</v>
      </c>
      <c r="C5" s="250"/>
      <c r="D5" s="41" t="s">
        <v>21</v>
      </c>
      <c r="E5" s="41"/>
      <c r="F5" s="41"/>
      <c r="G5" s="72" t="s">
        <v>1220</v>
      </c>
      <c r="H5" s="93" t="str">
        <f>IFERROR(HYPERLINK("https://www.ksaedu.or.kr/front/btoc/crs/off/crssesDetail.html?crscd="&amp;Y5,"바로가기"),"")</f>
        <v>바로가기</v>
      </c>
      <c r="I5" s="45">
        <v>1</v>
      </c>
      <c r="J5" s="40">
        <v>6</v>
      </c>
      <c r="K5" s="253">
        <v>70</v>
      </c>
      <c r="L5" s="253">
        <v>70</v>
      </c>
      <c r="M5" s="502" t="s">
        <v>1123</v>
      </c>
      <c r="N5" s="71" t="s">
        <v>1208</v>
      </c>
      <c r="O5" s="502" t="s">
        <v>1219</v>
      </c>
      <c r="P5" s="254" t="s">
        <v>1218</v>
      </c>
      <c r="Q5" s="502" t="s">
        <v>1217</v>
      </c>
      <c r="R5" s="254" t="s">
        <v>1216</v>
      </c>
      <c r="S5" s="502" t="s">
        <v>1114</v>
      </c>
      <c r="T5" s="71" t="s">
        <v>1215</v>
      </c>
      <c r="U5" s="502" t="s">
        <v>1214</v>
      </c>
      <c r="V5" s="71" t="s">
        <v>1115</v>
      </c>
      <c r="W5" s="502" t="s">
        <v>1204</v>
      </c>
      <c r="X5" s="71" t="s">
        <v>1211</v>
      </c>
      <c r="Y5" s="737" t="str">
        <f>IF(G5="","",VLOOKUP(G5,과정코드!$A$2:$B$494,2,0))</f>
        <v>COL0104679</v>
      </c>
      <c r="Z5" s="746"/>
      <c r="AA5" s="746"/>
      <c r="AB5" s="746"/>
      <c r="AC5" s="746"/>
      <c r="AD5" s="746"/>
      <c r="AE5" s="746"/>
      <c r="AF5" s="746"/>
      <c r="AG5" s="746"/>
      <c r="AH5" s="746"/>
      <c r="AI5" s="746"/>
      <c r="AJ5" s="746"/>
      <c r="AK5" s="746"/>
      <c r="AL5" s="746"/>
      <c r="AM5" s="746"/>
      <c r="AN5" s="746"/>
      <c r="AO5" s="746"/>
      <c r="AP5" s="746"/>
      <c r="AQ5" s="746"/>
      <c r="AR5" s="746"/>
      <c r="AS5" s="746"/>
      <c r="AT5" s="746"/>
      <c r="AU5" s="746"/>
      <c r="AV5" s="746"/>
      <c r="AW5" s="746"/>
      <c r="AX5" s="746"/>
      <c r="AY5" s="746"/>
      <c r="AZ5" s="746"/>
      <c r="BA5" s="746"/>
      <c r="BB5" s="746"/>
      <c r="BC5" s="746"/>
      <c r="BD5" s="746"/>
      <c r="BE5" s="746"/>
      <c r="BF5" s="746"/>
      <c r="BG5" s="746"/>
    </row>
    <row r="6" spans="1:59" s="249" customFormat="1" ht="23.1" customHeight="1">
      <c r="A6" s="830"/>
      <c r="B6" s="250">
        <v>2</v>
      </c>
      <c r="C6" s="250"/>
      <c r="D6" s="41" t="s">
        <v>21</v>
      </c>
      <c r="E6" s="41"/>
      <c r="F6" s="41"/>
      <c r="G6" s="72" t="s">
        <v>293</v>
      </c>
      <c r="H6" s="93" t="str">
        <f t="shared" ref="H6:H35" si="0">IFERROR(HYPERLINK("https://www.ksaedu.or.kr/front/btoc/crs/off/crssesDetail.html?crscd="&amp;Y6,"바로가기"),"")</f>
        <v>바로가기</v>
      </c>
      <c r="I6" s="45">
        <v>1</v>
      </c>
      <c r="J6" s="40">
        <v>6</v>
      </c>
      <c r="K6" s="253">
        <v>70</v>
      </c>
      <c r="L6" s="253">
        <v>70</v>
      </c>
      <c r="M6" s="502" t="s">
        <v>1115</v>
      </c>
      <c r="N6" s="71" t="s">
        <v>1203</v>
      </c>
      <c r="O6" s="502" t="s">
        <v>1213</v>
      </c>
      <c r="P6" s="254" t="s">
        <v>1204</v>
      </c>
      <c r="Q6" s="502" t="s">
        <v>1207</v>
      </c>
      <c r="R6" s="254" t="s">
        <v>1201</v>
      </c>
      <c r="S6" s="502" t="s">
        <v>1212</v>
      </c>
      <c r="T6" s="71" t="s">
        <v>720</v>
      </c>
      <c r="U6" s="502" t="s">
        <v>1211</v>
      </c>
      <c r="V6" s="22" t="s">
        <v>1209</v>
      </c>
      <c r="W6" s="502" t="s">
        <v>1201</v>
      </c>
      <c r="X6" s="254" t="s">
        <v>1204</v>
      </c>
      <c r="Y6" s="737" t="str">
        <f>IF(G6="","",VLOOKUP(G6,과정코드!$A$2:$B$494,2,0))</f>
        <v>COL0104680</v>
      </c>
      <c r="Z6" s="746"/>
      <c r="AA6" s="746"/>
      <c r="AB6" s="746"/>
      <c r="AC6" s="746"/>
      <c r="AD6" s="746"/>
      <c r="AE6" s="746"/>
      <c r="AF6" s="746"/>
      <c r="AG6" s="746"/>
      <c r="AH6" s="746"/>
      <c r="AI6" s="746"/>
      <c r="AJ6" s="746"/>
      <c r="AK6" s="746"/>
      <c r="AL6" s="746"/>
      <c r="AM6" s="746"/>
      <c r="AN6" s="746"/>
      <c r="AO6" s="746"/>
      <c r="AP6" s="746"/>
      <c r="AQ6" s="746"/>
      <c r="AR6" s="746"/>
      <c r="AS6" s="746"/>
      <c r="AT6" s="746"/>
      <c r="AU6" s="746"/>
      <c r="AV6" s="746"/>
      <c r="AW6" s="746"/>
      <c r="AX6" s="746"/>
      <c r="AY6" s="746"/>
      <c r="AZ6" s="746"/>
      <c r="BA6" s="746"/>
      <c r="BB6" s="746"/>
      <c r="BC6" s="746"/>
      <c r="BD6" s="746"/>
      <c r="BE6" s="746"/>
      <c r="BF6" s="746"/>
      <c r="BG6" s="746"/>
    </row>
    <row r="7" spans="1:59" s="249" customFormat="1" ht="22.5" customHeight="1">
      <c r="A7" s="830"/>
      <c r="B7" s="250">
        <v>3</v>
      </c>
      <c r="C7" s="250"/>
      <c r="D7" s="41" t="s">
        <v>21</v>
      </c>
      <c r="E7" s="41"/>
      <c r="F7" s="41"/>
      <c r="G7" s="72" t="s">
        <v>1210</v>
      </c>
      <c r="H7" s="93" t="str">
        <f t="shared" si="0"/>
        <v>바로가기</v>
      </c>
      <c r="I7" s="45">
        <v>1</v>
      </c>
      <c r="J7" s="40">
        <v>6</v>
      </c>
      <c r="K7" s="253">
        <v>70</v>
      </c>
      <c r="L7" s="253">
        <v>70</v>
      </c>
      <c r="M7" s="502" t="s">
        <v>1108</v>
      </c>
      <c r="N7" s="71" t="s">
        <v>1126</v>
      </c>
      <c r="O7" s="502" t="s">
        <v>1209</v>
      </c>
      <c r="P7" s="254" t="s">
        <v>1208</v>
      </c>
      <c r="Q7" s="502" t="s">
        <v>1203</v>
      </c>
      <c r="R7" s="254" t="s">
        <v>1207</v>
      </c>
      <c r="S7" s="502" t="s">
        <v>1206</v>
      </c>
      <c r="T7" s="71" t="s">
        <v>1205</v>
      </c>
      <c r="U7" s="502" t="s">
        <v>1204</v>
      </c>
      <c r="V7" s="254" t="s">
        <v>1127</v>
      </c>
      <c r="W7" s="502" t="s">
        <v>303</v>
      </c>
      <c r="X7" s="22" t="s">
        <v>720</v>
      </c>
      <c r="Y7" s="737" t="str">
        <f>IF(G7="","",VLOOKUP(G7,과정코드!$A$2:$B$494,2,0))</f>
        <v>COL0104681</v>
      </c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6"/>
      <c r="AY7" s="746"/>
      <c r="AZ7" s="746"/>
      <c r="BA7" s="746"/>
      <c r="BB7" s="746"/>
      <c r="BC7" s="746"/>
      <c r="BD7" s="746"/>
      <c r="BE7" s="746"/>
      <c r="BF7" s="746"/>
      <c r="BG7" s="746"/>
    </row>
    <row r="8" spans="1:59" s="249" customFormat="1" ht="21.75" customHeight="1">
      <c r="A8" s="830"/>
      <c r="B8" s="250">
        <v>4</v>
      </c>
      <c r="C8" s="250"/>
      <c r="D8" s="41" t="s">
        <v>21</v>
      </c>
      <c r="E8" s="41"/>
      <c r="F8" s="41"/>
      <c r="G8" s="72" t="s">
        <v>294</v>
      </c>
      <c r="H8" s="93" t="str">
        <f t="shared" si="0"/>
        <v>바로가기</v>
      </c>
      <c r="I8" s="45">
        <v>1</v>
      </c>
      <c r="J8" s="40">
        <v>6</v>
      </c>
      <c r="K8" s="253">
        <v>70</v>
      </c>
      <c r="L8" s="253">
        <v>70</v>
      </c>
      <c r="M8" s="502" t="s">
        <v>1117</v>
      </c>
      <c r="N8" s="71" t="s">
        <v>1111</v>
      </c>
      <c r="O8" s="502" t="s">
        <v>1114</v>
      </c>
      <c r="P8" s="254" t="s">
        <v>556</v>
      </c>
      <c r="Q8" s="502" t="s">
        <v>1126</v>
      </c>
      <c r="R8" s="254" t="s">
        <v>1203</v>
      </c>
      <c r="S8" s="502" t="s">
        <v>1202</v>
      </c>
      <c r="T8" s="71" t="s">
        <v>1162</v>
      </c>
      <c r="U8" s="502" t="s">
        <v>1201</v>
      </c>
      <c r="V8" s="254" t="s">
        <v>1124</v>
      </c>
      <c r="W8" s="502" t="s">
        <v>1200</v>
      </c>
      <c r="X8" s="254" t="s">
        <v>1199</v>
      </c>
      <c r="Y8" s="737" t="str">
        <f>IF(G8="","",VLOOKUP(G8,과정코드!$A$2:$B$494,2,0))</f>
        <v>COL0104682</v>
      </c>
      <c r="Z8" s="746"/>
      <c r="AA8" s="746"/>
      <c r="AB8" s="746"/>
      <c r="AC8" s="746"/>
      <c r="AD8" s="746"/>
      <c r="AE8" s="746"/>
      <c r="AF8" s="746"/>
      <c r="AG8" s="746"/>
      <c r="AH8" s="746"/>
      <c r="AI8" s="746"/>
      <c r="AJ8" s="746"/>
      <c r="AK8" s="746"/>
      <c r="AL8" s="746"/>
      <c r="AM8" s="746"/>
      <c r="AN8" s="746"/>
      <c r="AO8" s="746"/>
      <c r="AP8" s="746"/>
      <c r="AQ8" s="746"/>
      <c r="AR8" s="746"/>
      <c r="AS8" s="746"/>
      <c r="AT8" s="746"/>
      <c r="AU8" s="746"/>
      <c r="AV8" s="746"/>
      <c r="AW8" s="746"/>
      <c r="AX8" s="746"/>
      <c r="AY8" s="746"/>
      <c r="AZ8" s="746"/>
      <c r="BA8" s="746"/>
      <c r="BB8" s="746"/>
      <c r="BC8" s="746"/>
      <c r="BD8" s="746"/>
      <c r="BE8" s="746"/>
      <c r="BF8" s="746"/>
      <c r="BG8" s="746"/>
    </row>
    <row r="9" spans="1:59" s="249" customFormat="1" ht="23.1" customHeight="1">
      <c r="A9" s="830"/>
      <c r="B9" s="250">
        <v>5</v>
      </c>
      <c r="C9" s="250"/>
      <c r="D9" s="41" t="s">
        <v>21</v>
      </c>
      <c r="E9" s="41"/>
      <c r="F9" s="41"/>
      <c r="G9" s="27" t="s">
        <v>1198</v>
      </c>
      <c r="H9" s="93" t="str">
        <f t="shared" si="0"/>
        <v>바로가기</v>
      </c>
      <c r="I9" s="45">
        <v>5</v>
      </c>
      <c r="J9" s="40">
        <v>34</v>
      </c>
      <c r="K9" s="253">
        <v>310</v>
      </c>
      <c r="L9" s="253">
        <v>310</v>
      </c>
      <c r="M9" s="502" t="s">
        <v>1197</v>
      </c>
      <c r="N9" s="71" t="s">
        <v>1196</v>
      </c>
      <c r="O9" s="502" t="s">
        <v>1179</v>
      </c>
      <c r="P9" s="254" t="s">
        <v>1176</v>
      </c>
      <c r="Q9" s="502" t="s">
        <v>1195</v>
      </c>
      <c r="R9" s="254" t="s">
        <v>1194</v>
      </c>
      <c r="S9" s="502" t="s">
        <v>1193</v>
      </c>
      <c r="T9" s="71" t="s">
        <v>1192</v>
      </c>
      <c r="U9" s="502" t="s">
        <v>927</v>
      </c>
      <c r="V9" s="254" t="s">
        <v>928</v>
      </c>
      <c r="W9" s="502" t="s">
        <v>1179</v>
      </c>
      <c r="X9" s="254" t="s">
        <v>1187</v>
      </c>
      <c r="Y9" s="737" t="str">
        <f>IF(G9="","",VLOOKUP(G9,과정코드!$A$2:$B$494,2,0))</f>
        <v>COL0104683</v>
      </c>
      <c r="Z9" s="746"/>
      <c r="AA9" s="746"/>
      <c r="AB9" s="746"/>
      <c r="AC9" s="746"/>
      <c r="AD9" s="746"/>
      <c r="AE9" s="746"/>
      <c r="AF9" s="746"/>
      <c r="AG9" s="746"/>
      <c r="AH9" s="746"/>
      <c r="AI9" s="746"/>
      <c r="AJ9" s="746"/>
      <c r="AK9" s="746"/>
      <c r="AL9" s="746"/>
      <c r="AM9" s="746"/>
      <c r="AN9" s="746"/>
      <c r="AO9" s="746"/>
      <c r="AP9" s="746"/>
      <c r="AQ9" s="746"/>
      <c r="AR9" s="746"/>
      <c r="AS9" s="746"/>
      <c r="AT9" s="746"/>
      <c r="AU9" s="746"/>
      <c r="AV9" s="746"/>
      <c r="AW9" s="746"/>
      <c r="AX9" s="746"/>
      <c r="AY9" s="746"/>
      <c r="AZ9" s="746"/>
      <c r="BA9" s="746"/>
      <c r="BB9" s="746"/>
      <c r="BC9" s="746"/>
      <c r="BD9" s="746"/>
      <c r="BE9" s="746"/>
      <c r="BF9" s="746"/>
      <c r="BG9" s="746"/>
    </row>
    <row r="10" spans="1:59" s="249" customFormat="1" ht="23.1" customHeight="1">
      <c r="A10" s="830"/>
      <c r="B10" s="250">
        <v>6</v>
      </c>
      <c r="C10" s="250"/>
      <c r="D10" s="41" t="s">
        <v>21</v>
      </c>
      <c r="E10" s="41"/>
      <c r="F10" s="41"/>
      <c r="G10" s="27" t="s">
        <v>296</v>
      </c>
      <c r="H10" s="93" t="str">
        <f t="shared" si="0"/>
        <v>바로가기</v>
      </c>
      <c r="I10" s="45">
        <v>5</v>
      </c>
      <c r="J10" s="40">
        <v>34</v>
      </c>
      <c r="K10" s="253">
        <v>310</v>
      </c>
      <c r="L10" s="253">
        <v>310</v>
      </c>
      <c r="M10" s="502"/>
      <c r="N10" s="71" t="s">
        <v>1191</v>
      </c>
      <c r="O10" s="502" t="s">
        <v>1190</v>
      </c>
      <c r="P10" s="254" t="s">
        <v>1273</v>
      </c>
      <c r="Q10" s="502" t="s">
        <v>1189</v>
      </c>
      <c r="R10" s="254" t="s">
        <v>1188</v>
      </c>
      <c r="S10" s="502" t="s">
        <v>931</v>
      </c>
      <c r="T10" s="71"/>
      <c r="U10" s="502" t="s">
        <v>1187</v>
      </c>
      <c r="V10" s="254" t="s">
        <v>1186</v>
      </c>
      <c r="W10" s="502" t="s">
        <v>295</v>
      </c>
      <c r="X10" s="254" t="s">
        <v>1185</v>
      </c>
      <c r="Y10" s="737" t="str">
        <f>IF(G10="","",VLOOKUP(G10,과정코드!$A$2:$B$494,2,0))</f>
        <v>COL0104684</v>
      </c>
      <c r="Z10" s="746"/>
      <c r="AA10" s="746"/>
      <c r="AB10" s="746"/>
      <c r="AC10" s="746"/>
      <c r="AD10" s="746"/>
      <c r="AE10" s="746"/>
      <c r="AF10" s="746"/>
      <c r="AG10" s="746"/>
      <c r="AH10" s="746"/>
      <c r="AI10" s="746"/>
      <c r="AJ10" s="746"/>
      <c r="AK10" s="746"/>
      <c r="AL10" s="746"/>
      <c r="AM10" s="746"/>
      <c r="AN10" s="746"/>
      <c r="AO10" s="746"/>
      <c r="AP10" s="746"/>
      <c r="AQ10" s="746"/>
      <c r="AR10" s="746"/>
      <c r="AS10" s="746"/>
      <c r="AT10" s="746"/>
      <c r="AU10" s="746"/>
      <c r="AV10" s="746"/>
      <c r="AW10" s="746"/>
      <c r="AX10" s="746"/>
      <c r="AY10" s="746"/>
      <c r="AZ10" s="746"/>
      <c r="BA10" s="746"/>
      <c r="BB10" s="746"/>
      <c r="BC10" s="746"/>
      <c r="BD10" s="746"/>
      <c r="BE10" s="746"/>
      <c r="BF10" s="746"/>
      <c r="BG10" s="746"/>
    </row>
    <row r="11" spans="1:59" s="249" customFormat="1" ht="23.1" customHeight="1">
      <c r="A11" s="830"/>
      <c r="B11" s="250">
        <v>7</v>
      </c>
      <c r="C11" s="250"/>
      <c r="D11" s="41" t="s">
        <v>21</v>
      </c>
      <c r="E11" s="41"/>
      <c r="F11" s="41"/>
      <c r="G11" s="27" t="s">
        <v>1184</v>
      </c>
      <c r="H11" s="93" t="str">
        <f t="shared" si="0"/>
        <v>바로가기</v>
      </c>
      <c r="I11" s="45">
        <v>3</v>
      </c>
      <c r="J11" s="40">
        <v>24</v>
      </c>
      <c r="K11" s="253">
        <v>220</v>
      </c>
      <c r="L11" s="253">
        <v>220</v>
      </c>
      <c r="M11" s="502" t="s">
        <v>1132</v>
      </c>
      <c r="N11" s="319" t="s">
        <v>853</v>
      </c>
      <c r="O11" s="502" t="s">
        <v>1183</v>
      </c>
      <c r="P11" s="319" t="s">
        <v>1274</v>
      </c>
      <c r="Q11" s="502" t="s">
        <v>1013</v>
      </c>
      <c r="R11" s="254" t="s">
        <v>337</v>
      </c>
      <c r="S11" s="502" t="s">
        <v>1133</v>
      </c>
      <c r="T11" s="319" t="s">
        <v>1146</v>
      </c>
      <c r="U11" s="502" t="s">
        <v>941</v>
      </c>
      <c r="V11" s="254" t="s">
        <v>946</v>
      </c>
      <c r="W11" s="502" t="s">
        <v>1005</v>
      </c>
      <c r="X11" s="254" t="s">
        <v>946</v>
      </c>
      <c r="Y11" s="737" t="str">
        <f>IF(G11="","",VLOOKUP(G11,과정코드!$A$2:$B$494,2,0))</f>
        <v>COL0104685</v>
      </c>
      <c r="Z11" s="746"/>
      <c r="AA11" s="746"/>
      <c r="AB11" s="746"/>
      <c r="AC11" s="746"/>
      <c r="AD11" s="746"/>
      <c r="AE11" s="746"/>
      <c r="AF11" s="746"/>
      <c r="AG11" s="746"/>
      <c r="AH11" s="746"/>
      <c r="AI11" s="746"/>
      <c r="AJ11" s="746"/>
      <c r="AK11" s="746"/>
      <c r="AL11" s="746"/>
      <c r="AM11" s="746"/>
      <c r="AN11" s="746"/>
      <c r="AO11" s="746"/>
      <c r="AP11" s="746"/>
      <c r="AQ11" s="746"/>
      <c r="AR11" s="746"/>
      <c r="AS11" s="746"/>
      <c r="AT11" s="746"/>
      <c r="AU11" s="746"/>
      <c r="AV11" s="746"/>
      <c r="AW11" s="746"/>
      <c r="AX11" s="746"/>
      <c r="AY11" s="746"/>
      <c r="AZ11" s="746"/>
      <c r="BA11" s="746"/>
      <c r="BB11" s="746"/>
      <c r="BC11" s="746"/>
      <c r="BD11" s="746"/>
      <c r="BE11" s="746"/>
      <c r="BF11" s="746"/>
      <c r="BG11" s="746"/>
    </row>
    <row r="12" spans="1:59" s="249" customFormat="1" ht="23.1" customHeight="1">
      <c r="A12" s="830"/>
      <c r="B12" s="250">
        <v>8</v>
      </c>
      <c r="C12" s="250"/>
      <c r="D12" s="41" t="s">
        <v>21</v>
      </c>
      <c r="E12" s="41"/>
      <c r="F12" s="41"/>
      <c r="G12" s="27" t="s">
        <v>298</v>
      </c>
      <c r="H12" s="93" t="str">
        <f t="shared" si="0"/>
        <v>바로가기</v>
      </c>
      <c r="I12" s="45">
        <v>3</v>
      </c>
      <c r="J12" s="40">
        <v>24</v>
      </c>
      <c r="K12" s="253">
        <v>220</v>
      </c>
      <c r="L12" s="253">
        <v>220</v>
      </c>
      <c r="M12" s="502" t="s">
        <v>946</v>
      </c>
      <c r="N12" s="319" t="s">
        <v>606</v>
      </c>
      <c r="O12" s="502" t="s">
        <v>1004</v>
      </c>
      <c r="P12" s="254" t="s">
        <v>1129</v>
      </c>
      <c r="Q12" s="502" t="s">
        <v>887</v>
      </c>
      <c r="R12" s="254" t="s">
        <v>947</v>
      </c>
      <c r="S12" s="502" t="s">
        <v>286</v>
      </c>
      <c r="T12" s="319" t="s">
        <v>202</v>
      </c>
      <c r="U12" s="502" t="s">
        <v>1131</v>
      </c>
      <c r="V12" s="254" t="s">
        <v>1182</v>
      </c>
      <c r="W12" s="502" t="s">
        <v>1004</v>
      </c>
      <c r="X12" s="254" t="s">
        <v>1181</v>
      </c>
      <c r="Y12" s="737" t="str">
        <f>IF(G12="","",VLOOKUP(G12,과정코드!$A$2:$B$494,2,0))</f>
        <v>COL0104686</v>
      </c>
      <c r="Z12" s="746"/>
      <c r="AA12" s="746"/>
      <c r="AB12" s="746"/>
      <c r="AC12" s="746"/>
      <c r="AD12" s="746"/>
      <c r="AE12" s="746"/>
      <c r="AF12" s="746"/>
      <c r="AG12" s="746"/>
      <c r="AH12" s="746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746"/>
      <c r="AW12" s="746"/>
      <c r="AX12" s="746"/>
      <c r="AY12" s="746"/>
      <c r="AZ12" s="746"/>
      <c r="BA12" s="746"/>
      <c r="BB12" s="746"/>
      <c r="BC12" s="746"/>
      <c r="BD12" s="746"/>
      <c r="BE12" s="746"/>
      <c r="BF12" s="746"/>
      <c r="BG12" s="746"/>
    </row>
    <row r="13" spans="1:59" s="249" customFormat="1" ht="35.1" customHeight="1">
      <c r="A13" s="830"/>
      <c r="B13" s="250">
        <v>9</v>
      </c>
      <c r="C13" s="250"/>
      <c r="D13" s="41" t="s">
        <v>21</v>
      </c>
      <c r="E13" s="41"/>
      <c r="F13" s="41"/>
      <c r="G13" s="27" t="s">
        <v>1180</v>
      </c>
      <c r="H13" s="93" t="str">
        <f t="shared" si="0"/>
        <v>바로가기</v>
      </c>
      <c r="I13" s="45">
        <v>5</v>
      </c>
      <c r="J13" s="40">
        <v>34</v>
      </c>
      <c r="K13" s="253">
        <v>310</v>
      </c>
      <c r="L13" s="253">
        <v>310</v>
      </c>
      <c r="M13" s="502" t="s">
        <v>928</v>
      </c>
      <c r="N13" s="71" t="s">
        <v>1179</v>
      </c>
      <c r="O13" s="502" t="s">
        <v>1172</v>
      </c>
      <c r="P13" s="254" t="s">
        <v>1178</v>
      </c>
      <c r="Q13" s="502" t="s">
        <v>935</v>
      </c>
      <c r="R13" s="254" t="s">
        <v>1177</v>
      </c>
      <c r="S13" s="502" t="s">
        <v>1176</v>
      </c>
      <c r="T13" s="71" t="s">
        <v>1175</v>
      </c>
      <c r="U13" s="502" t="s">
        <v>1174</v>
      </c>
      <c r="V13" s="254" t="s">
        <v>1173</v>
      </c>
      <c r="W13" s="502" t="s">
        <v>1172</v>
      </c>
      <c r="X13" s="254" t="s">
        <v>927</v>
      </c>
      <c r="Y13" s="737" t="str">
        <f>IF(G13="","",VLOOKUP(G13,과정코드!$A$2:$B$494,2,0))</f>
        <v>COL0104687</v>
      </c>
      <c r="Z13" s="746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6"/>
      <c r="AN13" s="746"/>
      <c r="AO13" s="746"/>
      <c r="AP13" s="746"/>
      <c r="AQ13" s="746"/>
      <c r="AR13" s="746"/>
      <c r="AS13" s="746"/>
      <c r="AT13" s="746"/>
      <c r="AU13" s="746"/>
      <c r="AV13" s="746"/>
      <c r="AW13" s="746"/>
      <c r="AX13" s="746"/>
      <c r="AY13" s="746"/>
      <c r="AZ13" s="746"/>
      <c r="BA13" s="746"/>
      <c r="BB13" s="746"/>
      <c r="BC13" s="746"/>
      <c r="BD13" s="746"/>
      <c r="BE13" s="746"/>
      <c r="BF13" s="746"/>
      <c r="BG13" s="746"/>
    </row>
    <row r="14" spans="1:59" s="249" customFormat="1" ht="35.1" customHeight="1">
      <c r="A14" s="830"/>
      <c r="B14" s="250">
        <v>10</v>
      </c>
      <c r="C14" s="250"/>
      <c r="D14" s="41" t="s">
        <v>21</v>
      </c>
      <c r="E14" s="41"/>
      <c r="F14" s="41"/>
      <c r="G14" s="27" t="s">
        <v>1171</v>
      </c>
      <c r="H14" s="93" t="str">
        <f t="shared" si="0"/>
        <v>바로가기</v>
      </c>
      <c r="I14" s="45">
        <v>3</v>
      </c>
      <c r="J14" s="40">
        <v>24</v>
      </c>
      <c r="K14" s="253">
        <v>220</v>
      </c>
      <c r="L14" s="253">
        <v>220</v>
      </c>
      <c r="M14" s="502"/>
      <c r="N14" s="71" t="s">
        <v>1170</v>
      </c>
      <c r="O14" s="502" t="s">
        <v>1169</v>
      </c>
      <c r="P14" s="254" t="s">
        <v>1168</v>
      </c>
      <c r="Q14" s="502" t="s">
        <v>1167</v>
      </c>
      <c r="R14" s="254" t="s">
        <v>1275</v>
      </c>
      <c r="S14" s="502" t="s">
        <v>1166</v>
      </c>
      <c r="T14" s="71" t="s">
        <v>1005</v>
      </c>
      <c r="U14" s="502" t="s">
        <v>1165</v>
      </c>
      <c r="V14" s="254" t="s">
        <v>1164</v>
      </c>
      <c r="W14" s="502" t="s">
        <v>955</v>
      </c>
      <c r="X14" s="254" t="s">
        <v>1131</v>
      </c>
      <c r="Y14" s="737" t="str">
        <f>IF(G14="","",VLOOKUP(G14,과정코드!$A$2:$B$494,2,0))</f>
        <v>COL0104688</v>
      </c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746"/>
      <c r="AM14" s="746"/>
      <c r="AN14" s="746"/>
      <c r="AO14" s="746"/>
      <c r="AP14" s="746"/>
      <c r="AQ14" s="746"/>
      <c r="AR14" s="746"/>
      <c r="AS14" s="746"/>
      <c r="AT14" s="746"/>
      <c r="AU14" s="746"/>
      <c r="AV14" s="746"/>
      <c r="AW14" s="746"/>
      <c r="AX14" s="746"/>
      <c r="AY14" s="746"/>
      <c r="AZ14" s="746"/>
      <c r="BA14" s="746"/>
      <c r="BB14" s="746"/>
      <c r="BC14" s="746"/>
      <c r="BD14" s="746"/>
      <c r="BE14" s="746"/>
      <c r="BF14" s="746"/>
      <c r="BG14" s="746"/>
    </row>
    <row r="15" spans="1:59" s="249" customFormat="1" ht="23.1" customHeight="1">
      <c r="A15" s="830"/>
      <c r="B15" s="250">
        <v>11</v>
      </c>
      <c r="C15" s="250"/>
      <c r="D15" s="41" t="s">
        <v>21</v>
      </c>
      <c r="E15" s="41"/>
      <c r="F15" s="41"/>
      <c r="G15" s="72" t="s">
        <v>299</v>
      </c>
      <c r="H15" s="93" t="str">
        <f t="shared" si="0"/>
        <v>바로가기</v>
      </c>
      <c r="I15" s="45">
        <v>1</v>
      </c>
      <c r="J15" s="40">
        <v>8</v>
      </c>
      <c r="K15" s="253">
        <v>80</v>
      </c>
      <c r="L15" s="253">
        <v>80</v>
      </c>
      <c r="M15" s="502" t="s">
        <v>1111</v>
      </c>
      <c r="N15" s="71" t="s">
        <v>1112</v>
      </c>
      <c r="O15" s="502" t="s">
        <v>1112</v>
      </c>
      <c r="P15" s="254" t="s">
        <v>1110</v>
      </c>
      <c r="Q15" s="502" t="s">
        <v>1123</v>
      </c>
      <c r="R15" s="254"/>
      <c r="S15" s="502" t="s">
        <v>1163</v>
      </c>
      <c r="T15" s="71" t="s">
        <v>1162</v>
      </c>
      <c r="U15" s="502" t="s">
        <v>1161</v>
      </c>
      <c r="V15" s="254" t="s">
        <v>1160</v>
      </c>
      <c r="W15" s="502" t="s">
        <v>1159</v>
      </c>
      <c r="X15" s="71"/>
      <c r="Y15" s="737" t="str">
        <f>IF(G15="","",VLOOKUP(G15,과정코드!$A$2:$B$494,2,0))</f>
        <v>COL0104689</v>
      </c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746"/>
      <c r="AM15" s="746"/>
      <c r="AN15" s="746"/>
      <c r="AO15" s="746"/>
      <c r="AP15" s="746"/>
      <c r="AQ15" s="746"/>
      <c r="AR15" s="746"/>
      <c r="AS15" s="746"/>
      <c r="AT15" s="746"/>
      <c r="AU15" s="746"/>
      <c r="AV15" s="746"/>
      <c r="AW15" s="746"/>
      <c r="AX15" s="746"/>
      <c r="AY15" s="746"/>
      <c r="AZ15" s="746"/>
      <c r="BA15" s="746"/>
      <c r="BB15" s="746"/>
      <c r="BC15" s="746"/>
      <c r="BD15" s="746"/>
      <c r="BE15" s="746"/>
      <c r="BF15" s="746"/>
      <c r="BG15" s="746"/>
    </row>
    <row r="16" spans="1:59" s="249" customFormat="1" ht="23.1" customHeight="1">
      <c r="A16" s="501" t="s">
        <v>1337</v>
      </c>
      <c r="B16" s="250">
        <v>12</v>
      </c>
      <c r="C16" s="250"/>
      <c r="D16" s="41" t="s">
        <v>21</v>
      </c>
      <c r="E16" s="41"/>
      <c r="F16" s="41"/>
      <c r="G16" s="9" t="s">
        <v>204</v>
      </c>
      <c r="H16" s="93" t="str">
        <f t="shared" si="0"/>
        <v>바로가기</v>
      </c>
      <c r="I16" s="45">
        <v>3</v>
      </c>
      <c r="J16" s="40">
        <v>24</v>
      </c>
      <c r="K16" s="70">
        <v>510</v>
      </c>
      <c r="L16" s="70">
        <v>560</v>
      </c>
      <c r="M16" s="502"/>
      <c r="N16" s="22" t="s">
        <v>942</v>
      </c>
      <c r="O16" s="502" t="s">
        <v>942</v>
      </c>
      <c r="P16" s="15" t="s">
        <v>1013</v>
      </c>
      <c r="Q16" s="502" t="s">
        <v>1158</v>
      </c>
      <c r="R16" s="15" t="s">
        <v>1157</v>
      </c>
      <c r="S16" s="502" t="s">
        <v>960</v>
      </c>
      <c r="T16" s="22" t="s">
        <v>1157</v>
      </c>
      <c r="U16" s="502" t="s">
        <v>1156</v>
      </c>
      <c r="V16" s="15" t="s">
        <v>1155</v>
      </c>
      <c r="W16" s="502" t="s">
        <v>1005</v>
      </c>
      <c r="X16" s="22" t="s">
        <v>955</v>
      </c>
      <c r="Y16" s="737" t="str">
        <f>IF(G16="","",VLOOKUP(G16,과정코드!$A$2:$B$494,2,0))</f>
        <v>COL0104690</v>
      </c>
      <c r="Z16" s="746"/>
      <c r="AA16" s="746"/>
      <c r="AB16" s="746"/>
      <c r="AC16" s="746"/>
      <c r="AD16" s="746"/>
      <c r="AE16" s="746"/>
      <c r="AF16" s="746"/>
      <c r="AG16" s="746"/>
      <c r="AH16" s="746"/>
      <c r="AI16" s="746"/>
      <c r="AJ16" s="746"/>
      <c r="AK16" s="746"/>
      <c r="AL16" s="746"/>
      <c r="AM16" s="746"/>
      <c r="AN16" s="746"/>
      <c r="AO16" s="746"/>
      <c r="AP16" s="746"/>
      <c r="AQ16" s="746"/>
      <c r="AR16" s="746"/>
      <c r="AS16" s="746"/>
      <c r="AT16" s="746"/>
      <c r="AU16" s="746"/>
      <c r="AV16" s="746"/>
      <c r="AW16" s="746"/>
      <c r="AX16" s="746"/>
      <c r="AY16" s="746"/>
      <c r="AZ16" s="746"/>
      <c r="BA16" s="746"/>
      <c r="BB16" s="746"/>
      <c r="BC16" s="746"/>
      <c r="BD16" s="746"/>
      <c r="BE16" s="746"/>
      <c r="BF16" s="746"/>
      <c r="BG16" s="746"/>
    </row>
    <row r="17" spans="1:59" s="249" customFormat="1" ht="23.1" customHeight="1">
      <c r="A17" s="831" t="s">
        <v>1336</v>
      </c>
      <c r="B17" s="250">
        <v>13</v>
      </c>
      <c r="C17" s="252" t="s">
        <v>20</v>
      </c>
      <c r="D17" s="41" t="s">
        <v>21</v>
      </c>
      <c r="E17" s="41" t="s">
        <v>21</v>
      </c>
      <c r="F17" s="41"/>
      <c r="G17" s="9" t="s">
        <v>1154</v>
      </c>
      <c r="H17" s="93" t="str">
        <f t="shared" si="0"/>
        <v>바로가기</v>
      </c>
      <c r="I17" s="45">
        <v>2</v>
      </c>
      <c r="J17" s="40">
        <v>14</v>
      </c>
      <c r="K17" s="70">
        <v>400</v>
      </c>
      <c r="L17" s="70">
        <v>450</v>
      </c>
      <c r="M17" s="502"/>
      <c r="N17" s="22" t="s">
        <v>1032</v>
      </c>
      <c r="O17" s="502" t="s">
        <v>1032</v>
      </c>
      <c r="P17" s="22" t="s">
        <v>1071</v>
      </c>
      <c r="Q17" s="502"/>
      <c r="R17" s="15" t="s">
        <v>1153</v>
      </c>
      <c r="S17" s="502" t="s">
        <v>1120</v>
      </c>
      <c r="T17" s="22"/>
      <c r="U17" s="502" t="s">
        <v>938</v>
      </c>
      <c r="V17" s="22"/>
      <c r="W17" s="502" t="s">
        <v>1032</v>
      </c>
      <c r="X17" s="22"/>
      <c r="Y17" s="737" t="str">
        <f>IF(G17="","",VLOOKUP(G17,과정코드!$A$2:$B$494,2,0))</f>
        <v>COL0104691</v>
      </c>
      <c r="Z17" s="746"/>
      <c r="AA17" s="746"/>
      <c r="AB17" s="746"/>
      <c r="AC17" s="746"/>
      <c r="AD17" s="746"/>
      <c r="AE17" s="746"/>
      <c r="AF17" s="746"/>
      <c r="AG17" s="746"/>
      <c r="AH17" s="746"/>
      <c r="AI17" s="746"/>
      <c r="AJ17" s="746"/>
      <c r="AK17" s="746"/>
      <c r="AL17" s="746"/>
      <c r="AM17" s="746"/>
      <c r="AN17" s="746"/>
      <c r="AO17" s="746"/>
      <c r="AP17" s="746"/>
      <c r="AQ17" s="746"/>
      <c r="AR17" s="746"/>
      <c r="AS17" s="746"/>
      <c r="AT17" s="746"/>
      <c r="AU17" s="746"/>
      <c r="AV17" s="746"/>
      <c r="AW17" s="746"/>
      <c r="AX17" s="746"/>
      <c r="AY17" s="746"/>
      <c r="AZ17" s="746"/>
      <c r="BA17" s="746"/>
      <c r="BB17" s="746"/>
      <c r="BC17" s="746"/>
      <c r="BD17" s="746"/>
      <c r="BE17" s="746"/>
      <c r="BF17" s="746"/>
      <c r="BG17" s="746"/>
    </row>
    <row r="18" spans="1:59" s="249" customFormat="1" ht="23.1" customHeight="1">
      <c r="A18" s="831"/>
      <c r="B18" s="250">
        <v>14</v>
      </c>
      <c r="C18" s="252" t="s">
        <v>20</v>
      </c>
      <c r="D18" s="41" t="s">
        <v>21</v>
      </c>
      <c r="E18" s="41" t="s">
        <v>21</v>
      </c>
      <c r="F18" s="41"/>
      <c r="G18" s="27" t="s">
        <v>1152</v>
      </c>
      <c r="H18" s="93" t="str">
        <f t="shared" si="0"/>
        <v>바로가기</v>
      </c>
      <c r="I18" s="45">
        <v>3</v>
      </c>
      <c r="J18" s="40">
        <v>18</v>
      </c>
      <c r="K18" s="253">
        <v>490</v>
      </c>
      <c r="L18" s="253">
        <v>540</v>
      </c>
      <c r="M18" s="502"/>
      <c r="N18" s="22"/>
      <c r="O18" s="502" t="s">
        <v>955</v>
      </c>
      <c r="P18" s="22"/>
      <c r="Q18" s="502" t="s">
        <v>942</v>
      </c>
      <c r="R18" s="22"/>
      <c r="S18" s="502" t="s">
        <v>971</v>
      </c>
      <c r="T18" s="22"/>
      <c r="U18" s="502" t="s">
        <v>956</v>
      </c>
      <c r="V18" s="22"/>
      <c r="W18" s="502" t="s">
        <v>955</v>
      </c>
      <c r="X18" s="22"/>
      <c r="Y18" s="737" t="str">
        <f>IF(G18="","",VLOOKUP(G18,과정코드!$A$2:$B$494,2,0))</f>
        <v>COL0104692</v>
      </c>
      <c r="Z18" s="746"/>
      <c r="AA18" s="746"/>
      <c r="AB18" s="746"/>
      <c r="AC18" s="746"/>
      <c r="AD18" s="746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6"/>
      <c r="AY18" s="746"/>
      <c r="AZ18" s="746"/>
      <c r="BA18" s="746"/>
      <c r="BB18" s="746"/>
      <c r="BC18" s="746"/>
      <c r="BD18" s="746"/>
      <c r="BE18" s="746"/>
      <c r="BF18" s="746"/>
      <c r="BG18" s="746"/>
    </row>
    <row r="19" spans="1:59" s="249" customFormat="1" ht="23.1" customHeight="1">
      <c r="A19" s="831"/>
      <c r="B19" s="250">
        <v>15</v>
      </c>
      <c r="C19" s="252" t="s">
        <v>20</v>
      </c>
      <c r="D19" s="41" t="s">
        <v>21</v>
      </c>
      <c r="E19" s="41" t="s">
        <v>21</v>
      </c>
      <c r="F19" s="41"/>
      <c r="G19" s="9" t="s">
        <v>1151</v>
      </c>
      <c r="H19" s="93" t="str">
        <f t="shared" si="0"/>
        <v>바로가기</v>
      </c>
      <c r="I19" s="45">
        <v>3</v>
      </c>
      <c r="J19" s="40">
        <v>18</v>
      </c>
      <c r="K19" s="70">
        <v>490</v>
      </c>
      <c r="L19" s="70">
        <v>540</v>
      </c>
      <c r="M19" s="502"/>
      <c r="N19" s="22"/>
      <c r="O19" s="502" t="s">
        <v>1005</v>
      </c>
      <c r="P19" s="22"/>
      <c r="Q19" s="502" t="s">
        <v>971</v>
      </c>
      <c r="R19" s="22"/>
      <c r="S19" s="502" t="s">
        <v>1133</v>
      </c>
      <c r="T19" s="22"/>
      <c r="U19" s="502" t="s">
        <v>941</v>
      </c>
      <c r="V19" s="22"/>
      <c r="W19" s="502" t="s">
        <v>942</v>
      </c>
      <c r="X19" s="22"/>
      <c r="Y19" s="737" t="str">
        <f>IF(G19="","",VLOOKUP(G19,과정코드!$A$2:$B$494,2,0))</f>
        <v>COL0104693</v>
      </c>
      <c r="Z19" s="746"/>
      <c r="AA19" s="746"/>
      <c r="AB19" s="746"/>
      <c r="AC19" s="746"/>
      <c r="AD19" s="746"/>
      <c r="AE19" s="746"/>
      <c r="AF19" s="746"/>
      <c r="AG19" s="746"/>
      <c r="AH19" s="746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746"/>
      <c r="AT19" s="746"/>
      <c r="AU19" s="746"/>
      <c r="AV19" s="746"/>
      <c r="AW19" s="746"/>
      <c r="AX19" s="746"/>
      <c r="AY19" s="746"/>
      <c r="AZ19" s="746"/>
      <c r="BA19" s="746"/>
      <c r="BB19" s="746"/>
      <c r="BC19" s="746"/>
      <c r="BD19" s="746"/>
      <c r="BE19" s="746"/>
      <c r="BF19" s="746"/>
      <c r="BG19" s="746"/>
    </row>
    <row r="20" spans="1:59" s="249" customFormat="1" ht="23.1" customHeight="1">
      <c r="A20" s="831"/>
      <c r="B20" s="250">
        <v>16</v>
      </c>
      <c r="C20" s="252" t="s">
        <v>20</v>
      </c>
      <c r="D20" s="41" t="s">
        <v>21</v>
      </c>
      <c r="E20" s="41" t="s">
        <v>21</v>
      </c>
      <c r="F20" s="41"/>
      <c r="G20" s="9" t="s">
        <v>1150</v>
      </c>
      <c r="H20" s="93" t="str">
        <f t="shared" si="0"/>
        <v>바로가기</v>
      </c>
      <c r="I20" s="45">
        <v>2</v>
      </c>
      <c r="J20" s="40">
        <v>14</v>
      </c>
      <c r="K20" s="70">
        <v>400</v>
      </c>
      <c r="L20" s="70">
        <v>450</v>
      </c>
      <c r="M20" s="502"/>
      <c r="N20" s="22" t="s">
        <v>1034</v>
      </c>
      <c r="O20" s="502"/>
      <c r="P20" s="22" t="s">
        <v>1119</v>
      </c>
      <c r="Q20" s="502"/>
      <c r="R20" s="22" t="s">
        <v>1149</v>
      </c>
      <c r="S20" s="502"/>
      <c r="T20" s="22" t="s">
        <v>985</v>
      </c>
      <c r="U20" s="502"/>
      <c r="V20" s="22" t="s">
        <v>985</v>
      </c>
      <c r="W20" s="502"/>
      <c r="X20" s="22" t="s">
        <v>1148</v>
      </c>
      <c r="Y20" s="737" t="str">
        <f>IF(G20="","",VLOOKUP(G20,과정코드!$A$2:$B$494,2,0))</f>
        <v>COL0104694</v>
      </c>
      <c r="Z20" s="746"/>
      <c r="AA20" s="746"/>
      <c r="AB20" s="746"/>
      <c r="AC20" s="746"/>
      <c r="AD20" s="746"/>
      <c r="AE20" s="746"/>
      <c r="AF20" s="746"/>
      <c r="AG20" s="746"/>
      <c r="AH20" s="746"/>
      <c r="AI20" s="746"/>
      <c r="AJ20" s="746"/>
      <c r="AK20" s="746"/>
      <c r="AL20" s="746"/>
      <c r="AM20" s="746"/>
      <c r="AN20" s="746"/>
      <c r="AO20" s="746"/>
      <c r="AP20" s="746"/>
      <c r="AQ20" s="746"/>
      <c r="AR20" s="746"/>
      <c r="AS20" s="746"/>
      <c r="AT20" s="746"/>
      <c r="AU20" s="746"/>
      <c r="AV20" s="746"/>
      <c r="AW20" s="746"/>
      <c r="AX20" s="746"/>
      <c r="AY20" s="746"/>
      <c r="AZ20" s="746"/>
      <c r="BA20" s="746"/>
      <c r="BB20" s="746"/>
      <c r="BC20" s="746"/>
      <c r="BD20" s="746"/>
      <c r="BE20" s="746"/>
      <c r="BF20" s="746"/>
      <c r="BG20" s="746"/>
    </row>
    <row r="21" spans="1:59" s="249" customFormat="1" ht="23.1" customHeight="1">
      <c r="A21" s="831"/>
      <c r="B21" s="250">
        <v>17</v>
      </c>
      <c r="C21" s="252" t="s">
        <v>20</v>
      </c>
      <c r="D21" s="41" t="s">
        <v>21</v>
      </c>
      <c r="E21" s="41" t="s">
        <v>21</v>
      </c>
      <c r="F21" s="41"/>
      <c r="G21" s="27" t="s">
        <v>272</v>
      </c>
      <c r="H21" s="93" t="str">
        <f t="shared" si="0"/>
        <v>바로가기</v>
      </c>
      <c r="I21" s="45">
        <v>2</v>
      </c>
      <c r="J21" s="40">
        <v>14</v>
      </c>
      <c r="K21" s="70">
        <v>400</v>
      </c>
      <c r="L21" s="70">
        <v>450</v>
      </c>
      <c r="M21" s="502"/>
      <c r="N21" s="22" t="s">
        <v>996</v>
      </c>
      <c r="O21" s="502" t="s">
        <v>996</v>
      </c>
      <c r="P21" s="22" t="s">
        <v>996</v>
      </c>
      <c r="Q21" s="502" t="s">
        <v>1147</v>
      </c>
      <c r="R21" s="22" t="s">
        <v>1105</v>
      </c>
      <c r="S21" s="502" t="s">
        <v>1092</v>
      </c>
      <c r="T21" s="22" t="s">
        <v>938</v>
      </c>
      <c r="U21" s="502"/>
      <c r="V21" s="22" t="s">
        <v>1082</v>
      </c>
      <c r="W21" s="502" t="s">
        <v>1082</v>
      </c>
      <c r="X21" s="22"/>
      <c r="Y21" s="737" t="str">
        <f>IF(G21="","",VLOOKUP(G21,과정코드!$A$2:$B$494,2,0))</f>
        <v>COL0104695</v>
      </c>
      <c r="Z21" s="746"/>
      <c r="AA21" s="746"/>
      <c r="AB21" s="746"/>
      <c r="AC21" s="746"/>
      <c r="AD21" s="746"/>
      <c r="AE21" s="746"/>
      <c r="AF21" s="746"/>
      <c r="AG21" s="746"/>
      <c r="AH21" s="746"/>
      <c r="AI21" s="746"/>
      <c r="AJ21" s="746"/>
      <c r="AK21" s="746"/>
      <c r="AL21" s="746"/>
      <c r="AM21" s="746"/>
      <c r="AN21" s="746"/>
      <c r="AO21" s="746"/>
      <c r="AP21" s="746"/>
      <c r="AQ21" s="746"/>
      <c r="AR21" s="746"/>
      <c r="AS21" s="746"/>
      <c r="AT21" s="746"/>
      <c r="AU21" s="746"/>
      <c r="AV21" s="746"/>
      <c r="AW21" s="746"/>
      <c r="AX21" s="746"/>
      <c r="AY21" s="746"/>
      <c r="AZ21" s="746"/>
      <c r="BA21" s="746"/>
      <c r="BB21" s="746"/>
      <c r="BC21" s="746"/>
      <c r="BD21" s="746"/>
      <c r="BE21" s="746"/>
      <c r="BF21" s="746"/>
      <c r="BG21" s="746"/>
    </row>
    <row r="22" spans="1:59" s="249" customFormat="1" ht="23.1" customHeight="1">
      <c r="A22" s="831"/>
      <c r="B22" s="250">
        <v>18</v>
      </c>
      <c r="C22" s="252" t="s">
        <v>20</v>
      </c>
      <c r="D22" s="41" t="s">
        <v>21</v>
      </c>
      <c r="E22" s="41" t="s">
        <v>21</v>
      </c>
      <c r="F22" s="41"/>
      <c r="G22" s="9" t="s">
        <v>131</v>
      </c>
      <c r="H22" s="93" t="str">
        <f t="shared" si="0"/>
        <v>바로가기</v>
      </c>
      <c r="I22" s="45">
        <v>3</v>
      </c>
      <c r="J22" s="40">
        <v>18</v>
      </c>
      <c r="K22" s="70">
        <v>490</v>
      </c>
      <c r="L22" s="70">
        <v>540</v>
      </c>
      <c r="M22" s="502" t="s">
        <v>1131</v>
      </c>
      <c r="N22" s="22"/>
      <c r="O22" s="502" t="s">
        <v>1004</v>
      </c>
      <c r="P22" s="22" t="s">
        <v>947</v>
      </c>
      <c r="Q22" s="502" t="s">
        <v>1134</v>
      </c>
      <c r="R22" s="22" t="s">
        <v>959</v>
      </c>
      <c r="S22" s="502" t="s">
        <v>947</v>
      </c>
      <c r="T22" s="22" t="s">
        <v>1146</v>
      </c>
      <c r="U22" s="502" t="s">
        <v>955</v>
      </c>
      <c r="V22" s="71" t="s">
        <v>1145</v>
      </c>
      <c r="W22" s="502" t="s">
        <v>942</v>
      </c>
      <c r="X22" s="22" t="s">
        <v>961</v>
      </c>
      <c r="Y22" s="737" t="str">
        <f>IF(G22="","",VLOOKUP(G22,과정코드!$A$2:$B$494,2,0))</f>
        <v>COL0104696</v>
      </c>
      <c r="Z22" s="746"/>
      <c r="AA22" s="746"/>
      <c r="AB22" s="746"/>
      <c r="AC22" s="746"/>
      <c r="AD22" s="746"/>
      <c r="AE22" s="746"/>
      <c r="AF22" s="746"/>
      <c r="AG22" s="746"/>
      <c r="AH22" s="746"/>
      <c r="AI22" s="746"/>
      <c r="AJ22" s="746"/>
      <c r="AK22" s="746"/>
      <c r="AL22" s="746"/>
      <c r="AM22" s="746"/>
      <c r="AN22" s="746"/>
      <c r="AO22" s="746"/>
      <c r="AP22" s="746"/>
      <c r="AQ22" s="746"/>
      <c r="AR22" s="746"/>
      <c r="AS22" s="746"/>
      <c r="AT22" s="746"/>
      <c r="AU22" s="746"/>
      <c r="AV22" s="746"/>
      <c r="AW22" s="746"/>
      <c r="AX22" s="746"/>
      <c r="AY22" s="746"/>
      <c r="AZ22" s="746"/>
      <c r="BA22" s="746"/>
      <c r="BB22" s="746"/>
      <c r="BC22" s="746"/>
      <c r="BD22" s="746"/>
      <c r="BE22" s="746"/>
      <c r="BF22" s="746"/>
      <c r="BG22" s="746"/>
    </row>
    <row r="23" spans="1:59" s="249" customFormat="1" ht="22.5" customHeight="1">
      <c r="A23" s="831"/>
      <c r="B23" s="250">
        <v>19</v>
      </c>
      <c r="C23" s="252" t="s">
        <v>20</v>
      </c>
      <c r="D23" s="41" t="s">
        <v>21</v>
      </c>
      <c r="E23" s="41" t="s">
        <v>21</v>
      </c>
      <c r="F23" s="41"/>
      <c r="G23" s="9" t="s">
        <v>1649</v>
      </c>
      <c r="H23" s="93" t="str">
        <f t="shared" si="0"/>
        <v>바로가기</v>
      </c>
      <c r="I23" s="45">
        <v>2</v>
      </c>
      <c r="J23" s="40">
        <v>14</v>
      </c>
      <c r="K23" s="70">
        <v>400</v>
      </c>
      <c r="L23" s="70">
        <v>450</v>
      </c>
      <c r="M23" s="502"/>
      <c r="N23" s="22" t="s">
        <v>1082</v>
      </c>
      <c r="O23" s="502" t="s">
        <v>460</v>
      </c>
      <c r="P23" s="22" t="s">
        <v>1094</v>
      </c>
      <c r="Q23" s="502" t="s">
        <v>1030</v>
      </c>
      <c r="R23" s="22" t="s">
        <v>1144</v>
      </c>
      <c r="S23" s="502" t="s">
        <v>1119</v>
      </c>
      <c r="T23" s="22" t="s">
        <v>1082</v>
      </c>
      <c r="U23" s="502"/>
      <c r="V23" s="22" t="s">
        <v>1012</v>
      </c>
      <c r="W23" s="502" t="s">
        <v>1143</v>
      </c>
      <c r="X23" s="22"/>
      <c r="Y23" s="737" t="str">
        <f>IF(G23="","",VLOOKUP(G23,과정코드!$A$2:$B$494,2,0))</f>
        <v>COL0104697</v>
      </c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  <c r="AJ23" s="746"/>
      <c r="AK23" s="746"/>
      <c r="AL23" s="746"/>
      <c r="AM23" s="746"/>
      <c r="AN23" s="746"/>
      <c r="AO23" s="746"/>
      <c r="AP23" s="746"/>
      <c r="AQ23" s="746"/>
      <c r="AR23" s="746"/>
      <c r="AS23" s="746"/>
      <c r="AT23" s="746"/>
      <c r="AU23" s="746"/>
      <c r="AV23" s="746"/>
      <c r="AW23" s="746"/>
      <c r="AX23" s="746"/>
      <c r="AY23" s="746"/>
      <c r="AZ23" s="746"/>
      <c r="BA23" s="746"/>
      <c r="BB23" s="746"/>
      <c r="BC23" s="746"/>
      <c r="BD23" s="746"/>
      <c r="BE23" s="746"/>
      <c r="BF23" s="746"/>
      <c r="BG23" s="746"/>
    </row>
    <row r="24" spans="1:59" s="249" customFormat="1" ht="23.1" customHeight="1">
      <c r="A24" s="831"/>
      <c r="B24" s="250">
        <v>20</v>
      </c>
      <c r="C24" s="252" t="s">
        <v>20</v>
      </c>
      <c r="D24" s="41" t="s">
        <v>21</v>
      </c>
      <c r="E24" s="41" t="s">
        <v>21</v>
      </c>
      <c r="F24" s="251" t="s">
        <v>671</v>
      </c>
      <c r="G24" s="9" t="s">
        <v>1142</v>
      </c>
      <c r="H24" s="93" t="str">
        <f t="shared" si="0"/>
        <v>바로가기</v>
      </c>
      <c r="I24" s="45">
        <v>2</v>
      </c>
      <c r="J24" s="40">
        <v>14</v>
      </c>
      <c r="K24" s="70">
        <v>400</v>
      </c>
      <c r="L24" s="70">
        <v>450</v>
      </c>
      <c r="M24" s="502"/>
      <c r="N24" s="22"/>
      <c r="O24" s="502" t="s">
        <v>1034</v>
      </c>
      <c r="P24" s="22"/>
      <c r="Q24" s="502" t="s">
        <v>1030</v>
      </c>
      <c r="R24" s="22"/>
      <c r="S24" s="502" t="s">
        <v>1120</v>
      </c>
      <c r="T24" s="22"/>
      <c r="U24" s="502" t="s">
        <v>1104</v>
      </c>
      <c r="V24" s="22"/>
      <c r="W24" s="502" t="s">
        <v>939</v>
      </c>
      <c r="X24" s="22"/>
      <c r="Y24" s="737" t="str">
        <f>IF(G24="","",VLOOKUP(G24,과정코드!$A$2:$B$494,2,0))</f>
        <v>COL0104698</v>
      </c>
      <c r="Z24" s="746"/>
      <c r="AA24" s="746"/>
      <c r="AB24" s="746"/>
      <c r="AC24" s="746"/>
      <c r="AD24" s="746"/>
      <c r="AE24" s="746"/>
      <c r="AF24" s="746"/>
      <c r="AG24" s="746"/>
      <c r="AH24" s="746"/>
      <c r="AI24" s="746"/>
      <c r="AJ24" s="746"/>
      <c r="AK24" s="746"/>
      <c r="AL24" s="746"/>
      <c r="AM24" s="746"/>
      <c r="AN24" s="746"/>
      <c r="AO24" s="746"/>
      <c r="AP24" s="746"/>
      <c r="AQ24" s="746"/>
      <c r="AR24" s="746"/>
      <c r="AS24" s="746"/>
      <c r="AT24" s="746"/>
      <c r="AU24" s="746"/>
      <c r="AV24" s="746"/>
      <c r="AW24" s="746"/>
      <c r="AX24" s="746"/>
      <c r="AY24" s="746"/>
      <c r="AZ24" s="746"/>
      <c r="BA24" s="746"/>
      <c r="BB24" s="746"/>
      <c r="BC24" s="746"/>
      <c r="BD24" s="746"/>
      <c r="BE24" s="746"/>
      <c r="BF24" s="746"/>
      <c r="BG24" s="746"/>
    </row>
    <row r="25" spans="1:59" s="249" customFormat="1" ht="23.1" customHeight="1">
      <c r="A25" s="831"/>
      <c r="B25" s="250">
        <v>21</v>
      </c>
      <c r="C25" s="252" t="s">
        <v>20</v>
      </c>
      <c r="D25" s="41" t="s">
        <v>21</v>
      </c>
      <c r="E25" s="41" t="s">
        <v>21</v>
      </c>
      <c r="F25" s="251" t="s">
        <v>671</v>
      </c>
      <c r="G25" s="9" t="s">
        <v>1141</v>
      </c>
      <c r="H25" s="93" t="str">
        <f t="shared" si="0"/>
        <v>바로가기</v>
      </c>
      <c r="I25" s="45">
        <v>2</v>
      </c>
      <c r="J25" s="40">
        <v>14</v>
      </c>
      <c r="K25" s="70">
        <v>400</v>
      </c>
      <c r="L25" s="70">
        <v>450</v>
      </c>
      <c r="M25" s="502"/>
      <c r="N25" s="22"/>
      <c r="O25" s="502" t="s">
        <v>1032</v>
      </c>
      <c r="P25" s="22"/>
      <c r="Q25" s="502" t="s">
        <v>1119</v>
      </c>
      <c r="R25" s="22"/>
      <c r="S25" s="502" t="s">
        <v>1012</v>
      </c>
      <c r="T25" s="22"/>
      <c r="U25" s="502" t="s">
        <v>1139</v>
      </c>
      <c r="V25" s="22"/>
      <c r="W25" s="502" t="s">
        <v>1121</v>
      </c>
      <c r="X25" s="22"/>
      <c r="Y25" s="737" t="str">
        <f>IF(G25="","",VLOOKUP(G25,과정코드!$A$2:$B$494,2,0))</f>
        <v>COL0104699</v>
      </c>
      <c r="Z25" s="746"/>
      <c r="AA25" s="746"/>
      <c r="AB25" s="746"/>
      <c r="AC25" s="746"/>
      <c r="AD25" s="746"/>
      <c r="AE25" s="746"/>
      <c r="AF25" s="746"/>
      <c r="AG25" s="746"/>
      <c r="AH25" s="746"/>
      <c r="AI25" s="746"/>
      <c r="AJ25" s="746"/>
      <c r="AK25" s="746"/>
      <c r="AL25" s="746"/>
      <c r="AM25" s="746"/>
      <c r="AN25" s="746"/>
      <c r="AO25" s="746"/>
      <c r="AP25" s="746"/>
      <c r="AQ25" s="746"/>
      <c r="AR25" s="746"/>
      <c r="AS25" s="746"/>
      <c r="AT25" s="746"/>
      <c r="AU25" s="746"/>
      <c r="AV25" s="746"/>
      <c r="AW25" s="746"/>
      <c r="AX25" s="746"/>
      <c r="AY25" s="746"/>
      <c r="AZ25" s="746"/>
      <c r="BA25" s="746"/>
      <c r="BB25" s="746"/>
      <c r="BC25" s="746"/>
      <c r="BD25" s="746"/>
      <c r="BE25" s="746"/>
      <c r="BF25" s="746"/>
      <c r="BG25" s="746"/>
    </row>
    <row r="26" spans="1:59" s="249" customFormat="1" ht="23.1" customHeight="1">
      <c r="A26" s="831"/>
      <c r="B26" s="250">
        <v>22</v>
      </c>
      <c r="C26" s="252" t="s">
        <v>20</v>
      </c>
      <c r="D26" s="41" t="s">
        <v>21</v>
      </c>
      <c r="E26" s="41" t="s">
        <v>21</v>
      </c>
      <c r="F26" s="251" t="s">
        <v>671</v>
      </c>
      <c r="G26" s="9" t="s">
        <v>1140</v>
      </c>
      <c r="H26" s="93" t="str">
        <f t="shared" si="0"/>
        <v>바로가기</v>
      </c>
      <c r="I26" s="45">
        <v>2</v>
      </c>
      <c r="J26" s="40">
        <v>14</v>
      </c>
      <c r="K26" s="70">
        <v>400</v>
      </c>
      <c r="L26" s="70">
        <v>450</v>
      </c>
      <c r="M26" s="502"/>
      <c r="N26" s="22"/>
      <c r="O26" s="502" t="s">
        <v>985</v>
      </c>
      <c r="P26" s="22"/>
      <c r="Q26" s="502" t="s">
        <v>1139</v>
      </c>
      <c r="R26" s="22"/>
      <c r="S26" s="502" t="s">
        <v>1121</v>
      </c>
      <c r="T26" s="22"/>
      <c r="U26" s="502" t="s">
        <v>1121</v>
      </c>
      <c r="V26" s="22"/>
      <c r="W26" s="502" t="s">
        <v>1074</v>
      </c>
      <c r="X26" s="22"/>
      <c r="Y26" s="737" t="str">
        <f>IF(G26="","",VLOOKUP(G26,과정코드!$A$2:$B$494,2,0))</f>
        <v>COL0104700</v>
      </c>
      <c r="Z26" s="746"/>
      <c r="AA26" s="746"/>
      <c r="AB26" s="746"/>
      <c r="AC26" s="746"/>
      <c r="AD26" s="746"/>
      <c r="AE26" s="746"/>
      <c r="AF26" s="746"/>
      <c r="AG26" s="746"/>
      <c r="AH26" s="746"/>
      <c r="AI26" s="746"/>
      <c r="AJ26" s="746"/>
      <c r="AK26" s="746"/>
      <c r="AL26" s="746"/>
      <c r="AM26" s="746"/>
      <c r="AN26" s="746"/>
      <c r="AO26" s="746"/>
      <c r="AP26" s="746"/>
      <c r="AQ26" s="746"/>
      <c r="AR26" s="746"/>
      <c r="AS26" s="746"/>
      <c r="AT26" s="746"/>
      <c r="AU26" s="746"/>
      <c r="AV26" s="746"/>
      <c r="AW26" s="746"/>
      <c r="AX26" s="746"/>
      <c r="AY26" s="746"/>
      <c r="AZ26" s="746"/>
      <c r="BA26" s="746"/>
      <c r="BB26" s="746"/>
      <c r="BC26" s="746"/>
      <c r="BD26" s="746"/>
      <c r="BE26" s="746"/>
      <c r="BF26" s="746"/>
      <c r="BG26" s="746"/>
    </row>
    <row r="27" spans="1:59" s="249" customFormat="1" ht="23.1" customHeight="1">
      <c r="A27" s="831" t="s">
        <v>1338</v>
      </c>
      <c r="B27" s="250">
        <v>23</v>
      </c>
      <c r="C27" s="252" t="s">
        <v>20</v>
      </c>
      <c r="D27" s="41" t="s">
        <v>21</v>
      </c>
      <c r="E27" s="41" t="s">
        <v>21</v>
      </c>
      <c r="F27" s="41"/>
      <c r="G27" s="9" t="s">
        <v>1138</v>
      </c>
      <c r="H27" s="93" t="str">
        <f t="shared" si="0"/>
        <v>바로가기</v>
      </c>
      <c r="I27" s="45">
        <v>3</v>
      </c>
      <c r="J27" s="40">
        <v>18</v>
      </c>
      <c r="K27" s="70">
        <v>490</v>
      </c>
      <c r="L27" s="70">
        <v>540</v>
      </c>
      <c r="M27" s="502"/>
      <c r="N27" s="22" t="s">
        <v>955</v>
      </c>
      <c r="O27" s="502"/>
      <c r="P27" s="22" t="s">
        <v>971</v>
      </c>
      <c r="Q27" s="502" t="s">
        <v>1135</v>
      </c>
      <c r="R27" s="22" t="s">
        <v>1360</v>
      </c>
      <c r="S27" s="502"/>
      <c r="T27" s="22" t="s">
        <v>1137</v>
      </c>
      <c r="U27" s="502" t="s">
        <v>946</v>
      </c>
      <c r="V27" s="22"/>
      <c r="W27" s="502" t="s">
        <v>941</v>
      </c>
      <c r="X27" s="22"/>
      <c r="Y27" s="737" t="str">
        <f>IF(G27="","",VLOOKUP(G27,과정코드!$A$2:$B$494,2,0))</f>
        <v>COL0104701</v>
      </c>
      <c r="Z27" s="746"/>
      <c r="AA27" s="746"/>
      <c r="AB27" s="746"/>
      <c r="AC27" s="746"/>
      <c r="AD27" s="746"/>
      <c r="AE27" s="746"/>
      <c r="AF27" s="746"/>
      <c r="AG27" s="746"/>
      <c r="AH27" s="746"/>
      <c r="AI27" s="746"/>
      <c r="AJ27" s="746"/>
      <c r="AK27" s="746"/>
      <c r="AL27" s="746"/>
      <c r="AM27" s="746"/>
      <c r="AN27" s="746"/>
      <c r="AO27" s="746"/>
      <c r="AP27" s="746"/>
      <c r="AQ27" s="746"/>
      <c r="AR27" s="746"/>
      <c r="AS27" s="746"/>
      <c r="AT27" s="746"/>
      <c r="AU27" s="746"/>
      <c r="AV27" s="746"/>
      <c r="AW27" s="746"/>
      <c r="AX27" s="746"/>
      <c r="AY27" s="746"/>
      <c r="AZ27" s="746"/>
      <c r="BA27" s="746"/>
      <c r="BB27" s="746"/>
      <c r="BC27" s="746"/>
      <c r="BD27" s="746"/>
      <c r="BE27" s="746"/>
      <c r="BF27" s="746"/>
      <c r="BG27" s="746"/>
    </row>
    <row r="28" spans="1:59" s="249" customFormat="1" ht="23.1" customHeight="1">
      <c r="A28" s="831"/>
      <c r="B28" s="250">
        <v>24</v>
      </c>
      <c r="C28" s="252" t="s">
        <v>20</v>
      </c>
      <c r="D28" s="41" t="s">
        <v>21</v>
      </c>
      <c r="E28" s="41" t="s">
        <v>21</v>
      </c>
      <c r="F28" s="41"/>
      <c r="G28" s="9" t="s">
        <v>1136</v>
      </c>
      <c r="H28" s="93" t="str">
        <f t="shared" si="0"/>
        <v>바로가기</v>
      </c>
      <c r="I28" s="45">
        <v>3</v>
      </c>
      <c r="J28" s="40">
        <v>18</v>
      </c>
      <c r="K28" s="70">
        <v>490</v>
      </c>
      <c r="L28" s="70">
        <v>540</v>
      </c>
      <c r="M28" s="502"/>
      <c r="N28" s="22" t="s">
        <v>999</v>
      </c>
      <c r="O28" s="502"/>
      <c r="P28" s="22" t="s">
        <v>1134</v>
      </c>
      <c r="Q28" s="502"/>
      <c r="R28" s="22" t="s">
        <v>1133</v>
      </c>
      <c r="S28" s="502"/>
      <c r="T28" s="22" t="s">
        <v>959</v>
      </c>
      <c r="U28" s="502"/>
      <c r="V28" s="22" t="s">
        <v>1132</v>
      </c>
      <c r="W28" s="502"/>
      <c r="X28" s="22" t="s">
        <v>1131</v>
      </c>
      <c r="Y28" s="737" t="str">
        <f>IF(G28="","",VLOOKUP(G28,과정코드!$A$2:$B$494,2,0))</f>
        <v>COL0104702</v>
      </c>
      <c r="Z28" s="746"/>
      <c r="AA28" s="746"/>
      <c r="AB28" s="746"/>
      <c r="AC28" s="746"/>
      <c r="AD28" s="746"/>
      <c r="AE28" s="746"/>
      <c r="AF28" s="746"/>
      <c r="AG28" s="746"/>
      <c r="AH28" s="746"/>
      <c r="AI28" s="746"/>
      <c r="AJ28" s="746"/>
      <c r="AK28" s="746"/>
      <c r="AL28" s="746"/>
      <c r="AM28" s="746"/>
      <c r="AN28" s="746"/>
      <c r="AO28" s="746"/>
      <c r="AP28" s="746"/>
      <c r="AQ28" s="746"/>
      <c r="AR28" s="746"/>
      <c r="AS28" s="746"/>
      <c r="AT28" s="746"/>
      <c r="AU28" s="746"/>
      <c r="AV28" s="746"/>
      <c r="AW28" s="746"/>
      <c r="AX28" s="746"/>
      <c r="AY28" s="746"/>
      <c r="AZ28" s="746"/>
      <c r="BA28" s="746"/>
      <c r="BB28" s="746"/>
      <c r="BC28" s="746"/>
      <c r="BD28" s="746"/>
      <c r="BE28" s="746"/>
      <c r="BF28" s="746"/>
      <c r="BG28" s="746"/>
    </row>
    <row r="29" spans="1:59" s="249" customFormat="1" ht="23.1" customHeight="1">
      <c r="A29" s="831"/>
      <c r="B29" s="250">
        <v>25</v>
      </c>
      <c r="C29" s="252" t="s">
        <v>20</v>
      </c>
      <c r="D29" s="41" t="s">
        <v>21</v>
      </c>
      <c r="E29" s="41" t="s">
        <v>21</v>
      </c>
      <c r="F29" s="41"/>
      <c r="G29" s="9" t="s">
        <v>1130</v>
      </c>
      <c r="H29" s="93" t="str">
        <f t="shared" si="0"/>
        <v>바로가기</v>
      </c>
      <c r="I29" s="45">
        <v>3</v>
      </c>
      <c r="J29" s="40">
        <v>18</v>
      </c>
      <c r="K29" s="70">
        <v>490</v>
      </c>
      <c r="L29" s="70">
        <v>540</v>
      </c>
      <c r="M29" s="502"/>
      <c r="N29" s="22"/>
      <c r="O29" s="502" t="s">
        <v>999</v>
      </c>
      <c r="P29" s="22"/>
      <c r="Q29" s="502"/>
      <c r="R29" s="22" t="s">
        <v>947</v>
      </c>
      <c r="S29" s="502"/>
      <c r="T29" s="22"/>
      <c r="U29" s="502" t="s">
        <v>1129</v>
      </c>
      <c r="V29" s="22"/>
      <c r="W29" s="502" t="s">
        <v>961</v>
      </c>
      <c r="X29" s="22"/>
      <c r="Y29" s="737" t="str">
        <f>IF(G29="","",VLOOKUP(G29,과정코드!$A$2:$B$494,2,0))</f>
        <v>COL0104703</v>
      </c>
      <c r="Z29" s="746"/>
      <c r="AA29" s="746"/>
      <c r="AB29" s="746"/>
      <c r="AC29" s="746"/>
      <c r="AD29" s="746"/>
      <c r="AE29" s="746"/>
      <c r="AF29" s="746"/>
      <c r="AG29" s="746"/>
      <c r="AH29" s="746"/>
      <c r="AI29" s="746"/>
      <c r="AJ29" s="746"/>
      <c r="AK29" s="746"/>
      <c r="AL29" s="746"/>
      <c r="AM29" s="746"/>
      <c r="AN29" s="746"/>
      <c r="AO29" s="746"/>
      <c r="AP29" s="746"/>
      <c r="AQ29" s="746"/>
      <c r="AR29" s="746"/>
      <c r="AS29" s="746"/>
      <c r="AT29" s="746"/>
      <c r="AU29" s="746"/>
      <c r="AV29" s="746"/>
      <c r="AW29" s="746"/>
      <c r="AX29" s="746"/>
      <c r="AY29" s="746"/>
      <c r="AZ29" s="746"/>
      <c r="BA29" s="746"/>
      <c r="BB29" s="746"/>
      <c r="BC29" s="746"/>
      <c r="BD29" s="746"/>
      <c r="BE29" s="746"/>
      <c r="BF29" s="746"/>
      <c r="BG29" s="746"/>
    </row>
    <row r="30" spans="1:59" s="249" customFormat="1" ht="23.1" customHeight="1">
      <c r="A30" s="831" t="s">
        <v>1339</v>
      </c>
      <c r="B30" s="832">
        <v>26</v>
      </c>
      <c r="C30" s="468"/>
      <c r="D30" s="409" t="s">
        <v>21</v>
      </c>
      <c r="E30" s="409"/>
      <c r="F30" s="409"/>
      <c r="G30" s="327" t="s">
        <v>1122</v>
      </c>
      <c r="H30" s="93" t="str">
        <f t="shared" si="0"/>
        <v>바로가기</v>
      </c>
      <c r="I30" s="45">
        <v>2</v>
      </c>
      <c r="J30" s="40">
        <v>16</v>
      </c>
      <c r="K30" s="70">
        <v>240</v>
      </c>
      <c r="L30" s="70">
        <v>240</v>
      </c>
      <c r="M30" s="502"/>
      <c r="N30" s="22" t="s">
        <v>985</v>
      </c>
      <c r="O30" s="502"/>
      <c r="P30" s="22" t="s">
        <v>1120</v>
      </c>
      <c r="Q30" s="502"/>
      <c r="R30" s="22" t="s">
        <v>1012</v>
      </c>
      <c r="S30" s="502"/>
      <c r="T30" s="22" t="s">
        <v>1120</v>
      </c>
      <c r="U30" s="502"/>
      <c r="V30" s="22" t="s">
        <v>1119</v>
      </c>
      <c r="W30" s="502"/>
      <c r="X30" s="22" t="s">
        <v>1069</v>
      </c>
      <c r="Y30" s="737" t="str">
        <f>IF(G30="","",VLOOKUP(G30,과정코드!$A$2:$B$494,2,0))</f>
        <v>COL0104704</v>
      </c>
      <c r="Z30" s="746"/>
      <c r="AA30" s="746"/>
      <c r="AB30" s="746"/>
      <c r="AC30" s="746"/>
      <c r="AD30" s="746"/>
      <c r="AE30" s="746"/>
      <c r="AF30" s="746"/>
      <c r="AG30" s="746"/>
      <c r="AH30" s="746"/>
      <c r="AI30" s="746"/>
      <c r="AJ30" s="746"/>
      <c r="AK30" s="746"/>
      <c r="AL30" s="746"/>
      <c r="AM30" s="746"/>
      <c r="AN30" s="746"/>
      <c r="AO30" s="746"/>
      <c r="AP30" s="746"/>
      <c r="AQ30" s="746"/>
      <c r="AR30" s="746"/>
      <c r="AS30" s="746"/>
      <c r="AT30" s="746"/>
      <c r="AU30" s="746"/>
      <c r="AV30" s="746"/>
      <c r="AW30" s="746"/>
      <c r="AX30" s="746"/>
      <c r="AY30" s="746"/>
      <c r="AZ30" s="746"/>
      <c r="BA30" s="746"/>
      <c r="BB30" s="746"/>
      <c r="BC30" s="746"/>
      <c r="BD30" s="746"/>
      <c r="BE30" s="746"/>
      <c r="BF30" s="746"/>
      <c r="BG30" s="746"/>
    </row>
    <row r="31" spans="1:59" s="249" customFormat="1" ht="23.1" customHeight="1">
      <c r="A31" s="831"/>
      <c r="B31" s="832"/>
      <c r="C31" s="469"/>
      <c r="D31" s="409" t="s">
        <v>21</v>
      </c>
      <c r="E31" s="409"/>
      <c r="F31" s="470" t="s">
        <v>671</v>
      </c>
      <c r="G31" s="327" t="s">
        <v>1128</v>
      </c>
      <c r="H31" s="93" t="str">
        <f t="shared" si="0"/>
        <v>바로가기</v>
      </c>
      <c r="I31" s="45">
        <v>1</v>
      </c>
      <c r="J31" s="40">
        <v>8</v>
      </c>
      <c r="K31" s="70">
        <v>120</v>
      </c>
      <c r="L31" s="70">
        <v>120</v>
      </c>
      <c r="M31" s="502"/>
      <c r="N31" s="22" t="s">
        <v>1109</v>
      </c>
      <c r="O31" s="502"/>
      <c r="P31" s="22" t="s">
        <v>1127</v>
      </c>
      <c r="Q31" s="502"/>
      <c r="R31" s="22" t="s">
        <v>1117</v>
      </c>
      <c r="S31" s="502"/>
      <c r="T31" s="22" t="s">
        <v>1127</v>
      </c>
      <c r="U31" s="502"/>
      <c r="V31" s="22" t="s">
        <v>1126</v>
      </c>
      <c r="W31" s="502"/>
      <c r="X31" s="22" t="s">
        <v>1123</v>
      </c>
      <c r="Y31" s="737" t="str">
        <f>IF(G31="","",VLOOKUP(G31,과정코드!$A$2:$B$494,2,0))</f>
        <v>COL0104705</v>
      </c>
      <c r="Z31" s="746"/>
      <c r="AA31" s="746"/>
      <c r="AB31" s="746"/>
      <c r="AC31" s="746"/>
      <c r="AD31" s="746"/>
      <c r="AE31" s="746"/>
      <c r="AF31" s="746"/>
      <c r="AG31" s="746"/>
      <c r="AH31" s="746"/>
      <c r="AI31" s="746"/>
      <c r="AJ31" s="746"/>
      <c r="AK31" s="746"/>
      <c r="AL31" s="746"/>
      <c r="AM31" s="746"/>
      <c r="AN31" s="746"/>
      <c r="AO31" s="746"/>
      <c r="AP31" s="746"/>
      <c r="AQ31" s="746"/>
      <c r="AR31" s="746"/>
      <c r="AS31" s="746"/>
      <c r="AT31" s="746"/>
      <c r="AU31" s="746"/>
      <c r="AV31" s="746"/>
      <c r="AW31" s="746"/>
      <c r="AX31" s="746"/>
      <c r="AY31" s="746"/>
      <c r="AZ31" s="746"/>
      <c r="BA31" s="746"/>
      <c r="BB31" s="746"/>
      <c r="BC31" s="746"/>
      <c r="BD31" s="746"/>
      <c r="BE31" s="746"/>
      <c r="BF31" s="746"/>
      <c r="BG31" s="746"/>
    </row>
    <row r="32" spans="1:59" s="249" customFormat="1" ht="23.1" customHeight="1">
      <c r="A32" s="831"/>
      <c r="B32" s="832"/>
      <c r="C32" s="469"/>
      <c r="D32" s="409" t="s">
        <v>21</v>
      </c>
      <c r="E32" s="409"/>
      <c r="F32" s="470" t="s">
        <v>671</v>
      </c>
      <c r="G32" s="327" t="s">
        <v>1125</v>
      </c>
      <c r="H32" s="93" t="str">
        <f t="shared" si="0"/>
        <v>바로가기</v>
      </c>
      <c r="I32" s="45">
        <v>1</v>
      </c>
      <c r="J32" s="40">
        <v>8</v>
      </c>
      <c r="K32" s="70">
        <v>120</v>
      </c>
      <c r="L32" s="70">
        <v>120</v>
      </c>
      <c r="M32" s="502"/>
      <c r="N32" s="22" t="s">
        <v>1112</v>
      </c>
      <c r="O32" s="502"/>
      <c r="P32" s="22" t="s">
        <v>1124</v>
      </c>
      <c r="Q32" s="502"/>
      <c r="R32" s="22" t="s">
        <v>1111</v>
      </c>
      <c r="S32" s="502"/>
      <c r="T32" s="22" t="s">
        <v>1124</v>
      </c>
      <c r="U32" s="502"/>
      <c r="V32" s="22" t="s">
        <v>1123</v>
      </c>
      <c r="W32" s="502"/>
      <c r="X32" s="22" t="s">
        <v>1115</v>
      </c>
      <c r="Y32" s="737" t="str">
        <f>IF(G32="","",VLOOKUP(G32,과정코드!$A$2:$B$494,2,0))</f>
        <v>COL0104706</v>
      </c>
      <c r="Z32" s="746"/>
      <c r="AA32" s="746"/>
      <c r="AB32" s="746"/>
      <c r="AC32" s="746"/>
      <c r="AD32" s="746"/>
      <c r="AE32" s="746"/>
      <c r="AF32" s="746"/>
      <c r="AG32" s="746"/>
      <c r="AH32" s="746"/>
      <c r="AI32" s="746"/>
      <c r="AJ32" s="746"/>
      <c r="AK32" s="746"/>
      <c r="AL32" s="746"/>
      <c r="AM32" s="746"/>
      <c r="AN32" s="746"/>
      <c r="AO32" s="746"/>
      <c r="AP32" s="746"/>
      <c r="AQ32" s="746"/>
      <c r="AR32" s="746"/>
      <c r="AS32" s="746"/>
      <c r="AT32" s="746"/>
      <c r="AU32" s="746"/>
      <c r="AV32" s="746"/>
      <c r="AW32" s="746"/>
      <c r="AX32" s="746"/>
      <c r="AY32" s="746"/>
      <c r="AZ32" s="746"/>
      <c r="BA32" s="746"/>
      <c r="BB32" s="746"/>
      <c r="BC32" s="746"/>
      <c r="BD32" s="746"/>
      <c r="BE32" s="746"/>
      <c r="BF32" s="746"/>
      <c r="BG32" s="746"/>
    </row>
    <row r="33" spans="1:59" s="249" customFormat="1" ht="23.1" customHeight="1">
      <c r="A33" s="831"/>
      <c r="B33" s="832">
        <v>27</v>
      </c>
      <c r="C33" s="468"/>
      <c r="D33" s="409" t="s">
        <v>21</v>
      </c>
      <c r="E33" s="409"/>
      <c r="F33" s="409"/>
      <c r="G33" s="327" t="s">
        <v>1106</v>
      </c>
      <c r="H33" s="93" t="str">
        <f t="shared" si="0"/>
        <v>바로가기</v>
      </c>
      <c r="I33" s="45">
        <v>2</v>
      </c>
      <c r="J33" s="40">
        <v>16</v>
      </c>
      <c r="K33" s="70">
        <v>240</v>
      </c>
      <c r="L33" s="70">
        <v>240</v>
      </c>
      <c r="M33" s="502"/>
      <c r="N33" s="22" t="s">
        <v>1121</v>
      </c>
      <c r="O33" s="502"/>
      <c r="P33" s="22" t="s">
        <v>1012</v>
      </c>
      <c r="Q33" s="502"/>
      <c r="R33" s="22" t="s">
        <v>949</v>
      </c>
      <c r="S33" s="502"/>
      <c r="T33" s="22" t="s">
        <v>1074</v>
      </c>
      <c r="U33" s="502"/>
      <c r="V33" s="22" t="s">
        <v>1105</v>
      </c>
      <c r="W33" s="502"/>
      <c r="X33" s="22" t="s">
        <v>1104</v>
      </c>
      <c r="Y33" s="737" t="str">
        <f>IF(G33="","",VLOOKUP(G33,과정코드!$A$2:$B$494,2,0))</f>
        <v>COL0104707</v>
      </c>
      <c r="Z33" s="746"/>
      <c r="AA33" s="746"/>
      <c r="AB33" s="746"/>
      <c r="AC33" s="746"/>
      <c r="AD33" s="746"/>
      <c r="AE33" s="746"/>
      <c r="AF33" s="746"/>
      <c r="AG33" s="746"/>
      <c r="AH33" s="746"/>
      <c r="AI33" s="746"/>
      <c r="AJ33" s="746"/>
      <c r="AK33" s="746"/>
      <c r="AL33" s="746"/>
      <c r="AM33" s="746"/>
      <c r="AN33" s="746"/>
      <c r="AO33" s="746"/>
      <c r="AP33" s="746"/>
      <c r="AQ33" s="746"/>
      <c r="AR33" s="746"/>
      <c r="AS33" s="746"/>
      <c r="AT33" s="746"/>
      <c r="AU33" s="746"/>
      <c r="AV33" s="746"/>
      <c r="AW33" s="746"/>
      <c r="AX33" s="746"/>
      <c r="AY33" s="746"/>
      <c r="AZ33" s="746"/>
      <c r="BA33" s="746"/>
      <c r="BB33" s="746"/>
      <c r="BC33" s="746"/>
      <c r="BD33" s="746"/>
      <c r="BE33" s="746"/>
      <c r="BF33" s="746"/>
      <c r="BG33" s="746"/>
    </row>
    <row r="34" spans="1:59" s="249" customFormat="1" ht="23.1" customHeight="1">
      <c r="A34" s="831"/>
      <c r="B34" s="832"/>
      <c r="C34" s="468"/>
      <c r="D34" s="409" t="s">
        <v>21</v>
      </c>
      <c r="E34" s="409"/>
      <c r="F34" s="470" t="s">
        <v>671</v>
      </c>
      <c r="G34" s="327" t="s">
        <v>1118</v>
      </c>
      <c r="H34" s="93" t="str">
        <f t="shared" si="0"/>
        <v>바로가기</v>
      </c>
      <c r="I34" s="45">
        <v>1</v>
      </c>
      <c r="J34" s="40">
        <v>8</v>
      </c>
      <c r="K34" s="70">
        <v>120</v>
      </c>
      <c r="L34" s="70">
        <v>120</v>
      </c>
      <c r="M34" s="502"/>
      <c r="N34" s="22" t="s">
        <v>1111</v>
      </c>
      <c r="O34" s="502"/>
      <c r="P34" s="22" t="s">
        <v>1117</v>
      </c>
      <c r="Q34" s="502"/>
      <c r="R34" s="22" t="s">
        <v>1116</v>
      </c>
      <c r="S34" s="502"/>
      <c r="T34" s="22" t="s">
        <v>1110</v>
      </c>
      <c r="U34" s="502"/>
      <c r="V34" s="22" t="s">
        <v>1115</v>
      </c>
      <c r="W34" s="502"/>
      <c r="X34" s="22" t="s">
        <v>1114</v>
      </c>
      <c r="Y34" s="737" t="str">
        <f>IF(G34="","",VLOOKUP(G34,과정코드!$A$2:$B$494,2,0))</f>
        <v>COL0104708</v>
      </c>
      <c r="Z34" s="746"/>
      <c r="AA34" s="746"/>
      <c r="AB34" s="746"/>
      <c r="AC34" s="746"/>
      <c r="AD34" s="746"/>
      <c r="AE34" s="746"/>
      <c r="AF34" s="746"/>
      <c r="AG34" s="746"/>
      <c r="AH34" s="746"/>
      <c r="AI34" s="746"/>
      <c r="AJ34" s="746"/>
      <c r="AK34" s="746"/>
      <c r="AL34" s="746"/>
      <c r="AM34" s="746"/>
      <c r="AN34" s="746"/>
      <c r="AO34" s="746"/>
      <c r="AP34" s="746"/>
      <c r="AQ34" s="746"/>
      <c r="AR34" s="746"/>
      <c r="AS34" s="746"/>
      <c r="AT34" s="746"/>
      <c r="AU34" s="746"/>
      <c r="AV34" s="746"/>
      <c r="AW34" s="746"/>
      <c r="AX34" s="746"/>
      <c r="AY34" s="746"/>
      <c r="AZ34" s="746"/>
      <c r="BA34" s="746"/>
      <c r="BB34" s="746"/>
      <c r="BC34" s="746"/>
      <c r="BD34" s="746"/>
      <c r="BE34" s="746"/>
      <c r="BF34" s="746"/>
      <c r="BG34" s="746"/>
    </row>
    <row r="35" spans="1:59" s="249" customFormat="1" ht="22.5" customHeight="1">
      <c r="A35" s="831"/>
      <c r="B35" s="832"/>
      <c r="C35" s="468"/>
      <c r="D35" s="409" t="s">
        <v>21</v>
      </c>
      <c r="E35" s="409"/>
      <c r="F35" s="470" t="s">
        <v>671</v>
      </c>
      <c r="G35" s="327" t="s">
        <v>1113</v>
      </c>
      <c r="H35" s="93" t="str">
        <f t="shared" si="0"/>
        <v>바로가기</v>
      </c>
      <c r="I35" s="45">
        <v>1</v>
      </c>
      <c r="J35" s="40">
        <v>8</v>
      </c>
      <c r="K35" s="70">
        <v>120</v>
      </c>
      <c r="L35" s="70">
        <v>120</v>
      </c>
      <c r="M35" s="502"/>
      <c r="N35" s="22" t="s">
        <v>1116</v>
      </c>
      <c r="O35" s="502"/>
      <c r="P35" s="22" t="s">
        <v>1111</v>
      </c>
      <c r="Q35" s="502"/>
      <c r="R35" s="22" t="s">
        <v>1110</v>
      </c>
      <c r="S35" s="502"/>
      <c r="T35" s="22" t="s">
        <v>1109</v>
      </c>
      <c r="U35" s="502"/>
      <c r="V35" s="22" t="s">
        <v>1108</v>
      </c>
      <c r="W35" s="502"/>
      <c r="X35" s="22" t="s">
        <v>1107</v>
      </c>
      <c r="Y35" s="737" t="str">
        <f>IF(G35="","",VLOOKUP(G35,과정코드!$A$2:$B$494,2,0))</f>
        <v>COL0104709</v>
      </c>
      <c r="Z35" s="746"/>
      <c r="AA35" s="746"/>
      <c r="AB35" s="746"/>
      <c r="AC35" s="746"/>
      <c r="AD35" s="746"/>
      <c r="AE35" s="746"/>
      <c r="AF35" s="746"/>
      <c r="AG35" s="746"/>
      <c r="AH35" s="746"/>
      <c r="AI35" s="746"/>
      <c r="AJ35" s="746"/>
      <c r="AK35" s="746"/>
      <c r="AL35" s="746"/>
      <c r="AM35" s="746"/>
      <c r="AN35" s="746"/>
      <c r="AO35" s="746"/>
      <c r="AP35" s="746"/>
      <c r="AQ35" s="746"/>
      <c r="AR35" s="746"/>
      <c r="AS35" s="746"/>
      <c r="AT35" s="746"/>
      <c r="AU35" s="746"/>
      <c r="AV35" s="746"/>
      <c r="AW35" s="746"/>
      <c r="AX35" s="746"/>
      <c r="AY35" s="746"/>
      <c r="AZ35" s="746"/>
      <c r="BA35" s="746"/>
      <c r="BB35" s="746"/>
      <c r="BC35" s="746"/>
      <c r="BD35" s="746"/>
      <c r="BE35" s="746"/>
      <c r="BF35" s="746"/>
      <c r="BG35" s="746"/>
    </row>
    <row r="36" spans="1:59" s="60" customFormat="1"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7"/>
      <c r="AJ36" s="747"/>
      <c r="AK36" s="747"/>
      <c r="AL36" s="747"/>
      <c r="AM36" s="747"/>
      <c r="AN36" s="747"/>
      <c r="AO36" s="747"/>
      <c r="AP36" s="747"/>
      <c r="AQ36" s="747"/>
      <c r="AR36" s="747"/>
      <c r="AS36" s="747"/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</row>
    <row r="42" spans="1:59">
      <c r="B42" s="39"/>
      <c r="C42" s="39"/>
      <c r="D42" s="39"/>
      <c r="E42" s="39"/>
      <c r="F42" s="39"/>
    </row>
    <row r="43" spans="1:59">
      <c r="B43" s="39"/>
      <c r="C43" s="39"/>
      <c r="D43" s="39"/>
      <c r="E43" s="39"/>
      <c r="F43" s="39"/>
    </row>
    <row r="44" spans="1:59">
      <c r="B44" s="39"/>
      <c r="C44" s="39"/>
      <c r="D44" s="39"/>
      <c r="E44" s="39"/>
      <c r="F44" s="39"/>
    </row>
    <row r="46" spans="1:59">
      <c r="B46" s="39"/>
      <c r="C46" s="39"/>
      <c r="D46" s="39"/>
      <c r="E46" s="39"/>
      <c r="F46" s="39"/>
    </row>
    <row r="47" spans="1:59">
      <c r="B47" s="39"/>
      <c r="C47" s="39"/>
      <c r="D47" s="39"/>
      <c r="E47" s="39"/>
      <c r="F47" s="39"/>
    </row>
    <row r="48" spans="1:59">
      <c r="B48" s="39"/>
      <c r="C48" s="39"/>
      <c r="D48" s="39"/>
      <c r="E48" s="39"/>
      <c r="F48" s="39"/>
    </row>
    <row r="49" spans="2:23">
      <c r="B49" s="39"/>
      <c r="C49" s="39"/>
      <c r="D49" s="39"/>
      <c r="E49" s="39"/>
      <c r="F49" s="39"/>
    </row>
    <row r="50" spans="2:23">
      <c r="B50" s="39"/>
      <c r="C50" s="39"/>
      <c r="D50" s="39"/>
      <c r="E50" s="39"/>
      <c r="F50" s="39"/>
    </row>
    <row r="51" spans="2:23">
      <c r="B51" s="39"/>
      <c r="C51" s="39"/>
      <c r="D51" s="39"/>
      <c r="E51" s="39"/>
      <c r="F51" s="39"/>
    </row>
    <row r="52" spans="2:23">
      <c r="B52" s="39"/>
      <c r="C52" s="39"/>
      <c r="D52" s="39"/>
      <c r="E52" s="39"/>
      <c r="F52" s="39"/>
    </row>
    <row r="53" spans="2:23">
      <c r="B53" s="39"/>
      <c r="C53" s="39"/>
      <c r="D53" s="39"/>
      <c r="E53" s="39"/>
      <c r="F53" s="39"/>
      <c r="W53" s="45"/>
    </row>
    <row r="54" spans="2:23">
      <c r="B54" s="39"/>
      <c r="C54" s="39"/>
      <c r="D54" s="39"/>
      <c r="E54" s="39"/>
      <c r="F54" s="39"/>
    </row>
    <row r="55" spans="2:23">
      <c r="B55" s="39"/>
      <c r="C55" s="39"/>
      <c r="D55" s="39"/>
      <c r="E55" s="39"/>
      <c r="F55" s="39"/>
    </row>
    <row r="56" spans="2:23">
      <c r="B56" s="39"/>
      <c r="C56" s="39"/>
      <c r="D56" s="39"/>
      <c r="E56" s="39"/>
      <c r="F56" s="39"/>
    </row>
    <row r="57" spans="2:23">
      <c r="B57" s="39"/>
      <c r="C57" s="39"/>
      <c r="D57" s="39"/>
      <c r="E57" s="39"/>
      <c r="F57" s="39"/>
    </row>
    <row r="58" spans="2:23">
      <c r="B58" s="39"/>
      <c r="C58" s="39"/>
      <c r="D58" s="39"/>
      <c r="E58" s="39"/>
      <c r="F58" s="39"/>
    </row>
    <row r="59" spans="2:23">
      <c r="B59" s="39"/>
      <c r="C59" s="39"/>
      <c r="D59" s="39"/>
      <c r="E59" s="39"/>
      <c r="F59" s="39"/>
    </row>
    <row r="60" spans="2:23">
      <c r="B60" s="39"/>
      <c r="C60" s="39"/>
      <c r="D60" s="39"/>
      <c r="E60" s="39"/>
      <c r="F60" s="39"/>
    </row>
    <row r="61" spans="2:23">
      <c r="B61" s="39"/>
      <c r="C61" s="39"/>
      <c r="D61" s="39"/>
      <c r="E61" s="39"/>
      <c r="F61" s="39"/>
    </row>
  </sheetData>
  <mergeCells count="17">
    <mergeCell ref="B30:B32"/>
    <mergeCell ref="B33:B35"/>
    <mergeCell ref="A30:A35"/>
    <mergeCell ref="A5:A15"/>
    <mergeCell ref="A17:A26"/>
    <mergeCell ref="A27:A29"/>
    <mergeCell ref="M2:X2"/>
    <mergeCell ref="F2:F3"/>
    <mergeCell ref="G2:G3"/>
    <mergeCell ref="H2:H3"/>
    <mergeCell ref="I2:J2"/>
    <mergeCell ref="K2:L2"/>
    <mergeCell ref="A2:A3"/>
    <mergeCell ref="B2:B3"/>
    <mergeCell ref="C2:C3"/>
    <mergeCell ref="D2:D3"/>
    <mergeCell ref="E2:E3"/>
  </mergeCells>
  <phoneticPr fontId="17" type="noConversion"/>
  <pageMargins left="0.34" right="0.27" top="0.75" bottom="0.28000000000000003" header="0.3" footer="0.3"/>
  <pageSetup paperSize="8" scale="5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  <pageSetUpPr fitToPage="1"/>
  </sheetPr>
  <dimension ref="A1:BG37"/>
  <sheetViews>
    <sheetView showGridLines="0" zoomScale="85" zoomScaleNormal="85" zoomScaleSheetLayoutView="90" workbookViewId="0">
      <pane ySplit="3" topLeftCell="A4" activePane="bottomLeft" state="frozen"/>
      <selection activeCell="T18" sqref="T18"/>
      <selection pane="bottomLeft" activeCell="M3" sqref="M3"/>
    </sheetView>
  </sheetViews>
  <sheetFormatPr defaultColWidth="9" defaultRowHeight="13.5"/>
  <cols>
    <col min="1" max="1" width="12.625" style="39" customWidth="1"/>
    <col min="2" max="2" width="4.625" style="60" customWidth="1"/>
    <col min="3" max="6" width="3.625" style="60" customWidth="1"/>
    <col min="7" max="7" width="50.625" style="39" customWidth="1"/>
    <col min="8" max="8" width="10.625" style="39" customWidth="1"/>
    <col min="9" max="10" width="6.625" style="39" customWidth="1"/>
    <col min="11" max="12" width="6.625" style="183" customWidth="1"/>
    <col min="13" max="24" width="11.375" style="39" customWidth="1"/>
    <col min="25" max="25" width="13.125" style="740" customWidth="1"/>
    <col min="26" max="59" width="9" style="740"/>
    <col min="60" max="16384" width="9" style="39"/>
  </cols>
  <sheetData>
    <row r="1" spans="1:59" ht="135" customHeight="1"/>
    <row r="2" spans="1:59" s="38" customFormat="1" ht="33" customHeight="1">
      <c r="A2" s="791" t="s">
        <v>4</v>
      </c>
      <c r="B2" s="791" t="s">
        <v>6</v>
      </c>
      <c r="C2" s="792" t="s">
        <v>359</v>
      </c>
      <c r="D2" s="792" t="s">
        <v>361</v>
      </c>
      <c r="E2" s="792" t="s">
        <v>360</v>
      </c>
      <c r="F2" s="792" t="s">
        <v>358</v>
      </c>
      <c r="G2" s="791" t="s">
        <v>5</v>
      </c>
      <c r="H2" s="792" t="s">
        <v>48</v>
      </c>
      <c r="I2" s="791" t="s">
        <v>12</v>
      </c>
      <c r="J2" s="791"/>
      <c r="K2" s="792" t="s">
        <v>22</v>
      </c>
      <c r="L2" s="791"/>
      <c r="M2" s="840" t="s">
        <v>2660</v>
      </c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639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7"/>
      <c r="AS2" s="737"/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37"/>
      <c r="BF2" s="737"/>
      <c r="BG2" s="737"/>
    </row>
    <row r="3" spans="1:59" s="38" customFormat="1" ht="35.25" customHeight="1">
      <c r="A3" s="791"/>
      <c r="B3" s="791"/>
      <c r="C3" s="791"/>
      <c r="D3" s="791"/>
      <c r="E3" s="791"/>
      <c r="F3" s="791"/>
      <c r="G3" s="791"/>
      <c r="H3" s="791"/>
      <c r="I3" s="98" t="s">
        <v>18</v>
      </c>
      <c r="J3" s="98" t="s">
        <v>3</v>
      </c>
      <c r="K3" s="98" t="s">
        <v>15</v>
      </c>
      <c r="L3" s="98" t="s">
        <v>10</v>
      </c>
      <c r="M3" s="704" t="s">
        <v>23</v>
      </c>
      <c r="N3" s="704" t="s">
        <v>24</v>
      </c>
      <c r="O3" s="704" t="s">
        <v>25</v>
      </c>
      <c r="P3" s="704" t="s">
        <v>26</v>
      </c>
      <c r="Q3" s="704" t="s">
        <v>27</v>
      </c>
      <c r="R3" s="704" t="s">
        <v>28</v>
      </c>
      <c r="S3" s="704" t="s">
        <v>29</v>
      </c>
      <c r="T3" s="704" t="s">
        <v>30</v>
      </c>
      <c r="U3" s="704" t="s">
        <v>31</v>
      </c>
      <c r="V3" s="704" t="s">
        <v>32</v>
      </c>
      <c r="W3" s="704" t="s">
        <v>33</v>
      </c>
      <c r="X3" s="704" t="s">
        <v>34</v>
      </c>
      <c r="Y3" s="639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37"/>
      <c r="BF3" s="737"/>
      <c r="BG3" s="737"/>
    </row>
    <row r="4" spans="1:59" ht="26.25">
      <c r="A4" s="86" t="s">
        <v>1340</v>
      </c>
      <c r="B4" s="87"/>
      <c r="C4" s="87"/>
      <c r="D4" s="87"/>
      <c r="E4" s="87"/>
      <c r="F4" s="189"/>
      <c r="G4" s="87"/>
      <c r="H4" s="87"/>
      <c r="I4" s="87"/>
      <c r="J4" s="87"/>
      <c r="K4" s="87"/>
      <c r="L4" s="88"/>
      <c r="M4" s="85" t="s">
        <v>16</v>
      </c>
      <c r="N4" s="85" t="s">
        <v>7</v>
      </c>
      <c r="O4" s="85" t="s">
        <v>9</v>
      </c>
      <c r="P4" s="85" t="s">
        <v>1</v>
      </c>
      <c r="Q4" s="85" t="s">
        <v>14</v>
      </c>
      <c r="R4" s="85" t="s">
        <v>0</v>
      </c>
      <c r="S4" s="85" t="s">
        <v>17</v>
      </c>
      <c r="T4" s="85" t="s">
        <v>13</v>
      </c>
      <c r="U4" s="85" t="s">
        <v>2</v>
      </c>
      <c r="V4" s="85" t="s">
        <v>11</v>
      </c>
      <c r="W4" s="85" t="s">
        <v>8</v>
      </c>
      <c r="X4" s="85" t="s">
        <v>19</v>
      </c>
      <c r="Y4" s="724" t="s">
        <v>2632</v>
      </c>
    </row>
    <row r="5" spans="1:59" ht="40.5">
      <c r="A5" s="833" t="s">
        <v>755</v>
      </c>
      <c r="B5" s="77">
        <v>1</v>
      </c>
      <c r="C5" s="81"/>
      <c r="D5" s="81"/>
      <c r="E5" s="108" t="s">
        <v>21</v>
      </c>
      <c r="F5" s="108"/>
      <c r="G5" s="310" t="s">
        <v>49</v>
      </c>
      <c r="H5" s="93" t="str">
        <f>IFERROR(HYPERLINK("https://www.ksaedu.or.kr/front/btoc/crs/off/crssesDetail.html?crscd="&amp;Y5,"바로가기"),"")</f>
        <v>바로가기</v>
      </c>
      <c r="I5" s="193">
        <v>2</v>
      </c>
      <c r="J5" s="77">
        <v>16</v>
      </c>
      <c r="K5" s="199">
        <v>480</v>
      </c>
      <c r="L5" s="199">
        <v>580</v>
      </c>
      <c r="M5" s="195" t="s">
        <v>206</v>
      </c>
      <c r="N5" s="71" t="s">
        <v>754</v>
      </c>
      <c r="O5" s="196" t="s">
        <v>753</v>
      </c>
      <c r="P5" s="71" t="s">
        <v>752</v>
      </c>
      <c r="Q5" s="196" t="s">
        <v>751</v>
      </c>
      <c r="R5" s="22" t="s">
        <v>750</v>
      </c>
      <c r="S5" s="195"/>
      <c r="T5" s="22" t="s">
        <v>680</v>
      </c>
      <c r="U5" s="196" t="s">
        <v>749</v>
      </c>
      <c r="V5" s="71" t="s">
        <v>1675</v>
      </c>
      <c r="W5" s="196" t="s">
        <v>748</v>
      </c>
      <c r="X5" s="319" t="s">
        <v>1676</v>
      </c>
      <c r="Y5" s="737" t="str">
        <f>IF(G5="","",VLOOKUP(G5,과정코드!$A$2:$B$494,2,0))</f>
        <v>COL0104488</v>
      </c>
    </row>
    <row r="6" spans="1:59" ht="40.5">
      <c r="A6" s="834"/>
      <c r="B6" s="77">
        <v>2</v>
      </c>
      <c r="C6" s="81"/>
      <c r="D6" s="81"/>
      <c r="E6" s="108" t="s">
        <v>21</v>
      </c>
      <c r="F6" s="108"/>
      <c r="G6" s="311" t="s">
        <v>50</v>
      </c>
      <c r="H6" s="93" t="str">
        <f t="shared" ref="H6:H34" si="0">IFERROR(HYPERLINK("https://www.ksaedu.or.kr/front/btoc/crs/off/crssesDetail.html?crscd="&amp;Y6,"바로가기"),"")</f>
        <v>바로가기</v>
      </c>
      <c r="I6" s="202">
        <v>2</v>
      </c>
      <c r="J6" s="74">
        <v>16</v>
      </c>
      <c r="K6" s="199">
        <v>480</v>
      </c>
      <c r="L6" s="199">
        <v>580</v>
      </c>
      <c r="M6" s="195" t="s">
        <v>209</v>
      </c>
      <c r="N6" s="22"/>
      <c r="O6" s="196" t="s">
        <v>747</v>
      </c>
      <c r="P6" s="71" t="s">
        <v>746</v>
      </c>
      <c r="Q6" s="196" t="s">
        <v>758</v>
      </c>
      <c r="R6" s="22"/>
      <c r="S6" s="195" t="s">
        <v>745</v>
      </c>
      <c r="T6" s="71" t="s">
        <v>1677</v>
      </c>
      <c r="U6" s="196" t="s">
        <v>1678</v>
      </c>
      <c r="V6" s="464" t="s">
        <v>300</v>
      </c>
      <c r="W6" s="195" t="s">
        <v>744</v>
      </c>
      <c r="X6" s="71" t="s">
        <v>759</v>
      </c>
      <c r="Y6" s="737" t="str">
        <f>IF(G6="","",VLOOKUP(G6,과정코드!$A$2:$B$494,2,0))</f>
        <v>COL0104489</v>
      </c>
    </row>
    <row r="7" spans="1:59" ht="121.5">
      <c r="A7" s="834"/>
      <c r="B7" s="836">
        <v>3</v>
      </c>
      <c r="C7" s="82"/>
      <c r="D7" s="82"/>
      <c r="E7" s="108" t="s">
        <v>21</v>
      </c>
      <c r="F7" s="108"/>
      <c r="G7" s="310" t="s">
        <v>301</v>
      </c>
      <c r="H7" s="93" t="str">
        <f t="shared" si="0"/>
        <v>바로가기</v>
      </c>
      <c r="I7" s="202">
        <v>2</v>
      </c>
      <c r="J7" s="74">
        <v>16</v>
      </c>
      <c r="K7" s="199">
        <v>480</v>
      </c>
      <c r="L7" s="199">
        <v>580</v>
      </c>
      <c r="M7" s="196" t="s">
        <v>1679</v>
      </c>
      <c r="N7" s="71" t="s">
        <v>1680</v>
      </c>
      <c r="O7" s="196" t="s">
        <v>1681</v>
      </c>
      <c r="P7" s="71" t="s">
        <v>1682</v>
      </c>
      <c r="Q7" s="196" t="s">
        <v>1683</v>
      </c>
      <c r="R7" s="71" t="s">
        <v>1684</v>
      </c>
      <c r="S7" s="196" t="s">
        <v>1685</v>
      </c>
      <c r="T7" s="71" t="s">
        <v>1686</v>
      </c>
      <c r="U7" s="196" t="s">
        <v>743</v>
      </c>
      <c r="V7" s="71" t="s">
        <v>1687</v>
      </c>
      <c r="W7" s="196" t="s">
        <v>1688</v>
      </c>
      <c r="X7" s="71" t="s">
        <v>1689</v>
      </c>
      <c r="Y7" s="737" t="str">
        <f>IF(G7="","",VLOOKUP(G7,과정코드!$A$2:$B$494,2,0))</f>
        <v>COL0104490</v>
      </c>
    </row>
    <row r="8" spans="1:59" ht="30" customHeight="1">
      <c r="A8" s="834"/>
      <c r="B8" s="837"/>
      <c r="C8" s="206"/>
      <c r="D8" s="206"/>
      <c r="E8" s="203"/>
      <c r="F8" s="200"/>
      <c r="G8" s="311" t="s">
        <v>742</v>
      </c>
      <c r="H8" s="93" t="str">
        <f t="shared" si="0"/>
        <v>바로가기</v>
      </c>
      <c r="I8" s="312">
        <v>2</v>
      </c>
      <c r="J8" s="313">
        <v>16</v>
      </c>
      <c r="K8" s="314">
        <v>480</v>
      </c>
      <c r="L8" s="314">
        <v>580</v>
      </c>
      <c r="M8" s="195"/>
      <c r="N8" s="315"/>
      <c r="O8" s="195"/>
      <c r="P8" s="315"/>
      <c r="Q8" s="195" t="s">
        <v>741</v>
      </c>
      <c r="R8" s="315"/>
      <c r="S8" s="195"/>
      <c r="T8" s="315"/>
      <c r="U8" s="195" t="s">
        <v>740</v>
      </c>
      <c r="V8" s="315"/>
      <c r="W8" s="195"/>
      <c r="X8" s="315"/>
      <c r="Y8" s="737" t="str">
        <f>IF(G8="","",VLOOKUP(G8,과정코드!$A$2:$B$494,2,0))</f>
        <v>COL0104491</v>
      </c>
    </row>
    <row r="9" spans="1:59" ht="30" customHeight="1">
      <c r="A9" s="834"/>
      <c r="B9" s="837"/>
      <c r="C9" s="206"/>
      <c r="D9" s="206"/>
      <c r="E9" s="108" t="s">
        <v>21</v>
      </c>
      <c r="F9" s="108"/>
      <c r="G9" s="310" t="s">
        <v>1661</v>
      </c>
      <c r="H9" s="93" t="str">
        <f t="shared" si="0"/>
        <v>바로가기</v>
      </c>
      <c r="I9" s="312">
        <v>3</v>
      </c>
      <c r="J9" s="313">
        <v>20</v>
      </c>
      <c r="K9" s="314">
        <v>2000</v>
      </c>
      <c r="L9" s="314">
        <v>2000</v>
      </c>
      <c r="M9" s="195"/>
      <c r="N9" s="315"/>
      <c r="O9" s="195" t="s">
        <v>739</v>
      </c>
      <c r="P9" s="315"/>
      <c r="Q9" s="195"/>
      <c r="R9" s="315" t="s">
        <v>738</v>
      </c>
      <c r="S9" s="195"/>
      <c r="T9" s="316"/>
      <c r="U9" s="484" t="s">
        <v>737</v>
      </c>
      <c r="V9" s="483"/>
      <c r="W9" s="317"/>
      <c r="X9" s="315" t="s">
        <v>736</v>
      </c>
      <c r="Y9" s="737" t="str">
        <f>IF(G9="","",VLOOKUP(G9,과정코드!$A$2:$B$494,2,0))</f>
        <v>COL0104492</v>
      </c>
    </row>
    <row r="10" spans="1:59" ht="30" customHeight="1">
      <c r="A10" s="835"/>
      <c r="B10" s="838"/>
      <c r="C10" s="206"/>
      <c r="D10" s="206"/>
      <c r="E10" s="108" t="s">
        <v>21</v>
      </c>
      <c r="F10" s="108"/>
      <c r="G10" s="310" t="s">
        <v>735</v>
      </c>
      <c r="H10" s="93" t="str">
        <f t="shared" si="0"/>
        <v>바로가기</v>
      </c>
      <c r="I10" s="312">
        <v>3</v>
      </c>
      <c r="J10" s="313">
        <v>20</v>
      </c>
      <c r="K10" s="314">
        <v>2000</v>
      </c>
      <c r="L10" s="314">
        <v>2000</v>
      </c>
      <c r="M10" s="195"/>
      <c r="N10" s="315"/>
      <c r="O10" s="195"/>
      <c r="P10" s="462" t="s">
        <v>734</v>
      </c>
      <c r="Q10" s="195"/>
      <c r="R10" s="315"/>
      <c r="S10" s="195"/>
      <c r="T10" s="462" t="s">
        <v>733</v>
      </c>
      <c r="U10" s="195"/>
      <c r="V10" s="315"/>
      <c r="W10" s="484" t="s">
        <v>732</v>
      </c>
      <c r="X10" s="315"/>
      <c r="Y10" s="737" t="str">
        <f>IF(G10="","",VLOOKUP(G10,과정코드!$A$2:$B$494,2,0))</f>
        <v>COL0104493</v>
      </c>
    </row>
    <row r="11" spans="1:59" ht="54">
      <c r="A11" s="833" t="s">
        <v>1276</v>
      </c>
      <c r="B11" s="836">
        <v>4</v>
      </c>
      <c r="C11" s="77"/>
      <c r="D11" s="309"/>
      <c r="E11" s="108" t="s">
        <v>21</v>
      </c>
      <c r="F11" s="198"/>
      <c r="G11" s="318" t="s">
        <v>1344</v>
      </c>
      <c r="H11" s="93" t="str">
        <f t="shared" si="0"/>
        <v>바로가기</v>
      </c>
      <c r="I11" s="201">
        <v>14</v>
      </c>
      <c r="J11" s="309">
        <v>100</v>
      </c>
      <c r="K11" s="78">
        <v>1450</v>
      </c>
      <c r="L11" s="78">
        <v>1600</v>
      </c>
      <c r="M11" s="196" t="s">
        <v>1690</v>
      </c>
      <c r="N11" s="319" t="s">
        <v>1772</v>
      </c>
      <c r="O11" s="196" t="s">
        <v>731</v>
      </c>
      <c r="P11" s="71" t="s">
        <v>730</v>
      </c>
      <c r="Q11" s="196" t="s">
        <v>1691</v>
      </c>
      <c r="R11" s="71" t="s">
        <v>1692</v>
      </c>
      <c r="S11" s="196" t="s">
        <v>1693</v>
      </c>
      <c r="T11" s="71" t="s">
        <v>729</v>
      </c>
      <c r="U11" s="196" t="s">
        <v>1694</v>
      </c>
      <c r="V11" s="71" t="s">
        <v>760</v>
      </c>
      <c r="W11" s="196" t="s">
        <v>1695</v>
      </c>
      <c r="X11" s="22" t="s">
        <v>315</v>
      </c>
      <c r="Y11" s="737" t="str">
        <f>IF(G11="","",VLOOKUP(G11,과정코드!$A$2:$B$494,2,0))</f>
        <v>COL0104494</v>
      </c>
    </row>
    <row r="12" spans="1:59" ht="16.5">
      <c r="A12" s="834"/>
      <c r="B12" s="837"/>
      <c r="C12" s="77"/>
      <c r="D12" s="712"/>
      <c r="E12" s="108"/>
      <c r="F12" s="198"/>
      <c r="G12" s="714" t="s">
        <v>2650</v>
      </c>
      <c r="H12" s="93" t="str">
        <f t="shared" si="0"/>
        <v>바로가기</v>
      </c>
      <c r="I12" s="201">
        <v>14</v>
      </c>
      <c r="J12" s="712">
        <v>100</v>
      </c>
      <c r="K12" s="78">
        <v>2300</v>
      </c>
      <c r="L12" s="78">
        <v>2500</v>
      </c>
      <c r="M12" s="196"/>
      <c r="N12" s="71" t="s">
        <v>2651</v>
      </c>
      <c r="O12" s="196"/>
      <c r="P12" s="71"/>
      <c r="Q12" s="196"/>
      <c r="R12" s="71"/>
      <c r="S12" s="196"/>
      <c r="T12" s="71"/>
      <c r="U12" s="196"/>
      <c r="V12" s="71"/>
      <c r="W12" s="196"/>
      <c r="X12" s="22"/>
      <c r="Y12" s="737" t="str">
        <f>IF(G12="","",VLOOKUP(G12,과정코드!$A$2:$B$500,2,0))</f>
        <v>COL0104807</v>
      </c>
    </row>
    <row r="13" spans="1:59" ht="30" customHeight="1">
      <c r="A13" s="834"/>
      <c r="B13" s="837"/>
      <c r="C13" s="205"/>
      <c r="D13" s="205"/>
      <c r="E13" s="203"/>
      <c r="F13" s="200"/>
      <c r="G13" s="320" t="s">
        <v>1345</v>
      </c>
      <c r="H13" s="93" t="str">
        <f t="shared" si="0"/>
        <v>바로가기</v>
      </c>
      <c r="I13" s="321">
        <v>14</v>
      </c>
      <c r="J13" s="322">
        <v>100</v>
      </c>
      <c r="K13" s="314">
        <v>1450</v>
      </c>
      <c r="L13" s="314">
        <v>1600</v>
      </c>
      <c r="M13" s="195"/>
      <c r="N13" s="315"/>
      <c r="O13" s="839" t="s">
        <v>728</v>
      </c>
      <c r="P13" s="839"/>
      <c r="Q13" s="195"/>
      <c r="R13" s="315"/>
      <c r="S13" s="195"/>
      <c r="T13" s="839" t="s">
        <v>727</v>
      </c>
      <c r="U13" s="839"/>
      <c r="V13" s="315"/>
      <c r="W13" s="315"/>
      <c r="X13" s="315"/>
      <c r="Y13" s="737" t="str">
        <f>IF(G13="","",VLOOKUP(G13,과정코드!$A$2:$B$494,2,0))</f>
        <v>COL0104495</v>
      </c>
    </row>
    <row r="14" spans="1:59" ht="30" customHeight="1">
      <c r="A14" s="834"/>
      <c r="B14" s="837"/>
      <c r="C14" s="205"/>
      <c r="D14" s="205"/>
      <c r="E14" s="108" t="s">
        <v>21</v>
      </c>
      <c r="F14" s="108"/>
      <c r="G14" s="320" t="s">
        <v>1659</v>
      </c>
      <c r="H14" s="93" t="str">
        <f t="shared" si="0"/>
        <v>바로가기</v>
      </c>
      <c r="I14" s="323">
        <v>18</v>
      </c>
      <c r="J14" s="322">
        <v>136</v>
      </c>
      <c r="K14" s="314">
        <v>5300</v>
      </c>
      <c r="L14" s="314">
        <v>5300</v>
      </c>
      <c r="M14" s="195"/>
      <c r="N14" s="315"/>
      <c r="O14" s="195"/>
      <c r="P14" s="315"/>
      <c r="Q14" s="195" t="s">
        <v>726</v>
      </c>
      <c r="R14" s="315"/>
      <c r="S14" s="195"/>
      <c r="T14" s="315"/>
      <c r="U14" s="195"/>
      <c r="V14" s="842" t="s">
        <v>725</v>
      </c>
      <c r="W14" s="842"/>
      <c r="X14" s="315"/>
      <c r="Y14" s="737" t="str">
        <f>IF(G14="","",VLOOKUP(G14,과정코드!$A$2:$B$494,2,0))</f>
        <v>COL0104496</v>
      </c>
    </row>
    <row r="15" spans="1:59" ht="30" customHeight="1">
      <c r="A15" s="834"/>
      <c r="B15" s="838"/>
      <c r="C15" s="205"/>
      <c r="D15" s="205"/>
      <c r="E15" s="203"/>
      <c r="F15" s="200"/>
      <c r="G15" s="320" t="s">
        <v>1346</v>
      </c>
      <c r="H15" s="93" t="str">
        <f t="shared" si="0"/>
        <v/>
      </c>
      <c r="I15" s="193">
        <v>1</v>
      </c>
      <c r="J15" s="77">
        <v>2</v>
      </c>
      <c r="K15" s="199" t="s">
        <v>724</v>
      </c>
      <c r="L15" s="199" t="s">
        <v>724</v>
      </c>
      <c r="M15" s="195"/>
      <c r="N15" s="22" t="s">
        <v>716</v>
      </c>
      <c r="O15" s="195" t="s">
        <v>717</v>
      </c>
      <c r="P15" s="315" t="s">
        <v>723</v>
      </c>
      <c r="Q15" s="195" t="s">
        <v>722</v>
      </c>
      <c r="R15" s="315" t="s">
        <v>721</v>
      </c>
      <c r="S15" s="195"/>
      <c r="T15" s="22" t="s">
        <v>720</v>
      </c>
      <c r="U15" s="195" t="s">
        <v>719</v>
      </c>
      <c r="V15" s="22" t="s">
        <v>718</v>
      </c>
      <c r="W15" s="195" t="s">
        <v>717</v>
      </c>
      <c r="X15" s="22" t="s">
        <v>716</v>
      </c>
      <c r="Y15" s="737" t="e">
        <f>IF(G15="","",VLOOKUP(G15,과정코드!$A$2:$B$494,2,0))</f>
        <v>#N/A</v>
      </c>
    </row>
    <row r="16" spans="1:59" ht="94.5">
      <c r="A16" s="834"/>
      <c r="B16" s="836">
        <v>5</v>
      </c>
      <c r="C16" s="124"/>
      <c r="D16" s="124"/>
      <c r="E16" s="108" t="s">
        <v>21</v>
      </c>
      <c r="F16" s="198"/>
      <c r="G16" s="324" t="s">
        <v>1347</v>
      </c>
      <c r="H16" s="93" t="str">
        <f t="shared" si="0"/>
        <v>바로가기</v>
      </c>
      <c r="I16" s="204">
        <v>2</v>
      </c>
      <c r="J16" s="79">
        <v>16</v>
      </c>
      <c r="K16" s="192">
        <v>420</v>
      </c>
      <c r="L16" s="192">
        <v>500</v>
      </c>
      <c r="M16" s="196" t="s">
        <v>1348</v>
      </c>
      <c r="N16" s="71" t="s">
        <v>1698</v>
      </c>
      <c r="O16" s="196" t="s">
        <v>1699</v>
      </c>
      <c r="P16" s="71" t="s">
        <v>1700</v>
      </c>
      <c r="Q16" s="196" t="s">
        <v>1701</v>
      </c>
      <c r="R16" s="71" t="s">
        <v>1773</v>
      </c>
      <c r="S16" s="196" t="s">
        <v>1702</v>
      </c>
      <c r="T16" s="71" t="s">
        <v>1703</v>
      </c>
      <c r="U16" s="196" t="s">
        <v>1697</v>
      </c>
      <c r="V16" s="71" t="s">
        <v>1774</v>
      </c>
      <c r="W16" s="196" t="s">
        <v>715</v>
      </c>
      <c r="X16" s="71" t="s">
        <v>1696</v>
      </c>
      <c r="Y16" s="737" t="str">
        <f>IF(G16="","",VLOOKUP(G16,과정코드!$A$2:$B$494,2,0))</f>
        <v>COL0104497</v>
      </c>
    </row>
    <row r="17" spans="1:25" ht="30" customHeight="1">
      <c r="A17" s="834"/>
      <c r="B17" s="837"/>
      <c r="C17" s="70"/>
      <c r="D17" s="70"/>
      <c r="E17" s="203"/>
      <c r="F17" s="200"/>
      <c r="G17" s="325" t="s">
        <v>1349</v>
      </c>
      <c r="H17" s="93" t="str">
        <f t="shared" si="0"/>
        <v>바로가기</v>
      </c>
      <c r="I17" s="312">
        <v>2</v>
      </c>
      <c r="J17" s="313">
        <v>16</v>
      </c>
      <c r="K17" s="326">
        <v>420</v>
      </c>
      <c r="L17" s="326">
        <v>500</v>
      </c>
      <c r="M17" s="195"/>
      <c r="N17" s="315"/>
      <c r="O17" s="195"/>
      <c r="P17" s="315"/>
      <c r="Q17" s="195" t="s">
        <v>714</v>
      </c>
      <c r="R17" s="315"/>
      <c r="S17" s="195"/>
      <c r="T17" s="315"/>
      <c r="U17" s="195"/>
      <c r="V17" s="315"/>
      <c r="W17" s="195" t="s">
        <v>455</v>
      </c>
      <c r="X17" s="315"/>
      <c r="Y17" s="737" t="str">
        <f>IF(G17="","",VLOOKUP(G17,과정코드!$A$2:$B$494,2,0))</f>
        <v>COL0104498</v>
      </c>
    </row>
    <row r="18" spans="1:25" ht="30" customHeight="1">
      <c r="A18" s="834"/>
      <c r="B18" s="837"/>
      <c r="C18" s="70"/>
      <c r="D18" s="70"/>
      <c r="E18" s="108" t="s">
        <v>21</v>
      </c>
      <c r="F18" s="108"/>
      <c r="G18" s="325" t="s">
        <v>1660</v>
      </c>
      <c r="H18" s="93" t="str">
        <f t="shared" si="0"/>
        <v>바로가기</v>
      </c>
      <c r="I18" s="312">
        <v>3</v>
      </c>
      <c r="J18" s="313">
        <v>20</v>
      </c>
      <c r="K18" s="326">
        <v>2000</v>
      </c>
      <c r="L18" s="326">
        <v>2000</v>
      </c>
      <c r="M18" s="195"/>
      <c r="N18" s="315"/>
      <c r="O18" s="195"/>
      <c r="P18" s="315" t="s">
        <v>713</v>
      </c>
      <c r="Q18" s="195"/>
      <c r="R18" s="315"/>
      <c r="S18" s="195"/>
      <c r="T18" s="315"/>
      <c r="U18" s="195"/>
      <c r="V18" s="315"/>
      <c r="W18" s="484" t="s">
        <v>712</v>
      </c>
      <c r="X18" s="315"/>
      <c r="Y18" s="737" t="str">
        <f>IF(G18="","",VLOOKUP(G18,과정코드!$A$2:$B$494,2,0))</f>
        <v>COL0104499</v>
      </c>
    </row>
    <row r="19" spans="1:25" ht="30" customHeight="1">
      <c r="A19" s="835"/>
      <c r="B19" s="838"/>
      <c r="C19" s="70"/>
      <c r="D19" s="70"/>
      <c r="E19" s="108" t="s">
        <v>21</v>
      </c>
      <c r="F19" s="108"/>
      <c r="G19" s="327" t="s">
        <v>711</v>
      </c>
      <c r="H19" s="93" t="str">
        <f t="shared" si="0"/>
        <v>바로가기</v>
      </c>
      <c r="I19" s="312">
        <v>3</v>
      </c>
      <c r="J19" s="313">
        <v>20</v>
      </c>
      <c r="K19" s="326">
        <v>2000</v>
      </c>
      <c r="L19" s="326">
        <v>2000</v>
      </c>
      <c r="M19" s="195"/>
      <c r="N19" s="315"/>
      <c r="O19" s="195"/>
      <c r="P19" s="315" t="s">
        <v>710</v>
      </c>
      <c r="Q19" s="195"/>
      <c r="R19" s="315"/>
      <c r="S19" s="195"/>
      <c r="T19" s="315"/>
      <c r="U19" s="195" t="s">
        <v>709</v>
      </c>
      <c r="V19" s="315"/>
      <c r="W19" s="195"/>
      <c r="X19" s="315"/>
      <c r="Y19" s="737" t="str">
        <f>IF(G19="","",VLOOKUP(G19,과정코드!$A$2:$B$494,2,0))</f>
        <v>COL0104500</v>
      </c>
    </row>
    <row r="20" spans="1:25" ht="30" customHeight="1">
      <c r="A20" s="833" t="s">
        <v>1341</v>
      </c>
      <c r="B20" s="836">
        <v>6</v>
      </c>
      <c r="C20" s="309"/>
      <c r="D20" s="309"/>
      <c r="E20" s="80"/>
      <c r="F20" s="80"/>
      <c r="G20" s="328" t="s">
        <v>302</v>
      </c>
      <c r="H20" s="93" t="str">
        <f t="shared" si="0"/>
        <v>바로가기</v>
      </c>
      <c r="I20" s="201">
        <v>5</v>
      </c>
      <c r="J20" s="309">
        <v>40</v>
      </c>
      <c r="K20" s="78">
        <v>1020</v>
      </c>
      <c r="L20" s="78">
        <v>1020</v>
      </c>
      <c r="M20" s="195"/>
      <c r="N20" s="22" t="s">
        <v>708</v>
      </c>
      <c r="O20" s="195" t="s">
        <v>664</v>
      </c>
      <c r="P20" s="22"/>
      <c r="Q20" s="195" t="s">
        <v>707</v>
      </c>
      <c r="R20" s="22" t="s">
        <v>706</v>
      </c>
      <c r="S20" s="195"/>
      <c r="T20" s="22"/>
      <c r="U20" s="195" t="s">
        <v>309</v>
      </c>
      <c r="V20" s="22" t="s">
        <v>705</v>
      </c>
      <c r="W20" s="195" t="s">
        <v>704</v>
      </c>
      <c r="X20" s="22" t="s">
        <v>703</v>
      </c>
      <c r="Y20" s="737" t="str">
        <f>IF(G20="","",VLOOKUP(G20,과정코드!$A$2:$B$494,2,0))</f>
        <v>COL0104501</v>
      </c>
    </row>
    <row r="21" spans="1:25" ht="30" customHeight="1">
      <c r="A21" s="834"/>
      <c r="B21" s="838"/>
      <c r="C21" s="81"/>
      <c r="D21" s="81"/>
      <c r="E21" s="200"/>
      <c r="F21" s="200"/>
      <c r="G21" s="329" t="s">
        <v>702</v>
      </c>
      <c r="H21" s="93" t="str">
        <f t="shared" si="0"/>
        <v>바로가기</v>
      </c>
      <c r="I21" s="321">
        <v>5</v>
      </c>
      <c r="J21" s="322">
        <v>40</v>
      </c>
      <c r="K21" s="314">
        <v>1020</v>
      </c>
      <c r="L21" s="314">
        <v>1020</v>
      </c>
      <c r="M21" s="195"/>
      <c r="N21" s="315"/>
      <c r="O21" s="195"/>
      <c r="P21" s="315"/>
      <c r="Q21" s="195"/>
      <c r="R21" s="315"/>
      <c r="S21" s="195"/>
      <c r="T21" s="315"/>
      <c r="U21" s="195" t="s">
        <v>701</v>
      </c>
      <c r="V21" s="315"/>
      <c r="W21" s="195"/>
      <c r="X21" s="315"/>
      <c r="Y21" s="737" t="str">
        <f>IF(G21="","",VLOOKUP(G21,과정코드!$A$2:$B$494,2,0))</f>
        <v>COL0104502</v>
      </c>
    </row>
    <row r="22" spans="1:25" ht="30" customHeight="1">
      <c r="A22" s="834"/>
      <c r="B22" s="836">
        <v>7</v>
      </c>
      <c r="C22" s="82"/>
      <c r="D22" s="82"/>
      <c r="E22" s="108" t="s">
        <v>21</v>
      </c>
      <c r="F22" s="80"/>
      <c r="G22" s="328" t="s">
        <v>761</v>
      </c>
      <c r="H22" s="93" t="str">
        <f t="shared" si="0"/>
        <v>바로가기</v>
      </c>
      <c r="I22" s="197">
        <v>1</v>
      </c>
      <c r="J22" s="124">
        <v>7</v>
      </c>
      <c r="K22" s="190">
        <v>200</v>
      </c>
      <c r="L22" s="190">
        <v>200</v>
      </c>
      <c r="M22" s="196" t="s">
        <v>700</v>
      </c>
      <c r="N22" s="71" t="s">
        <v>1704</v>
      </c>
      <c r="O22" s="195" t="s">
        <v>699</v>
      </c>
      <c r="P22" s="71" t="s">
        <v>698</v>
      </c>
      <c r="Q22" s="485" t="s">
        <v>697</v>
      </c>
      <c r="R22" s="22" t="s">
        <v>696</v>
      </c>
      <c r="S22" s="196" t="s">
        <v>695</v>
      </c>
      <c r="T22" s="486" t="s">
        <v>694</v>
      </c>
      <c r="U22" s="195" t="s">
        <v>693</v>
      </c>
      <c r="V22" s="71" t="s">
        <v>692</v>
      </c>
      <c r="W22" s="196" t="s">
        <v>691</v>
      </c>
      <c r="X22" s="22" t="s">
        <v>690</v>
      </c>
      <c r="Y22" s="737" t="str">
        <f>IF(G22="","",VLOOKUP(G22,과정코드!$A$2:$B$494,2,0))</f>
        <v>COL0104503</v>
      </c>
    </row>
    <row r="23" spans="1:25" ht="30" customHeight="1">
      <c r="A23" s="835"/>
      <c r="B23" s="838"/>
      <c r="C23" s="309"/>
      <c r="D23" s="309"/>
      <c r="E23" s="108"/>
      <c r="F23" s="198"/>
      <c r="G23" s="328" t="s">
        <v>689</v>
      </c>
      <c r="H23" s="93" t="str">
        <f t="shared" si="0"/>
        <v>바로가기</v>
      </c>
      <c r="I23" s="197">
        <v>1</v>
      </c>
      <c r="J23" s="124">
        <v>7</v>
      </c>
      <c r="K23" s="190">
        <v>200</v>
      </c>
      <c r="L23" s="190">
        <v>200</v>
      </c>
      <c r="M23" s="196" t="s">
        <v>688</v>
      </c>
      <c r="N23" s="71"/>
      <c r="O23" s="195"/>
      <c r="P23" s="71"/>
      <c r="Q23" s="196"/>
      <c r="R23" s="22"/>
      <c r="S23" s="196"/>
      <c r="T23" s="71"/>
      <c r="U23" s="195"/>
      <c r="V23" s="71"/>
      <c r="W23" s="196"/>
      <c r="X23" s="22"/>
      <c r="Y23" s="737" t="str">
        <f>IF(G23="","",VLOOKUP(G23,과정코드!$A$2:$B$494,2,0))</f>
        <v>COL0104504</v>
      </c>
    </row>
    <row r="24" spans="1:25" ht="30" customHeight="1">
      <c r="A24" s="833" t="s">
        <v>1319</v>
      </c>
      <c r="B24" s="77">
        <v>8</v>
      </c>
      <c r="C24" s="76" t="s">
        <v>20</v>
      </c>
      <c r="D24" s="76"/>
      <c r="E24" s="75"/>
      <c r="F24" s="75"/>
      <c r="G24" s="330" t="s">
        <v>687</v>
      </c>
      <c r="H24" s="93" t="str">
        <f t="shared" si="0"/>
        <v>바로가기</v>
      </c>
      <c r="I24" s="331">
        <v>2</v>
      </c>
      <c r="J24" s="313">
        <v>14</v>
      </c>
      <c r="K24" s="332">
        <v>450</v>
      </c>
      <c r="L24" s="332">
        <v>550</v>
      </c>
      <c r="M24" s="195"/>
      <c r="N24" s="315"/>
      <c r="O24" s="195" t="s">
        <v>686</v>
      </c>
      <c r="P24" s="315"/>
      <c r="Q24" s="195"/>
      <c r="R24" s="315"/>
      <c r="S24" s="195"/>
      <c r="T24" s="315"/>
      <c r="U24" s="195"/>
      <c r="V24" s="315"/>
      <c r="W24" s="195" t="s">
        <v>686</v>
      </c>
      <c r="X24" s="315"/>
      <c r="Y24" s="737" t="str">
        <f>IF(G24="","",VLOOKUP(G24,과정코드!$A$2:$B$494,2,0))</f>
        <v>COL0104505</v>
      </c>
    </row>
    <row r="25" spans="1:25" ht="30" customHeight="1">
      <c r="A25" s="834"/>
      <c r="B25" s="309">
        <v>9</v>
      </c>
      <c r="C25" s="76" t="s">
        <v>20</v>
      </c>
      <c r="D25" s="76"/>
      <c r="E25" s="75"/>
      <c r="F25" s="75"/>
      <c r="G25" s="330" t="s">
        <v>1350</v>
      </c>
      <c r="H25" s="93" t="str">
        <f t="shared" si="0"/>
        <v>바로가기</v>
      </c>
      <c r="I25" s="193">
        <v>2</v>
      </c>
      <c r="J25" s="77">
        <v>14</v>
      </c>
      <c r="K25" s="332">
        <v>450</v>
      </c>
      <c r="L25" s="332">
        <v>550</v>
      </c>
      <c r="M25" s="195"/>
      <c r="N25" s="22" t="s">
        <v>685</v>
      </c>
      <c r="O25" s="195"/>
      <c r="P25" s="22"/>
      <c r="Q25" s="484" t="s">
        <v>684</v>
      </c>
      <c r="R25" s="22"/>
      <c r="S25" s="195"/>
      <c r="T25" s="22"/>
      <c r="U25" s="195"/>
      <c r="V25" s="22"/>
      <c r="W25" s="195" t="s">
        <v>683</v>
      </c>
      <c r="X25" s="22"/>
      <c r="Y25" s="737" t="str">
        <f>IF(G25="","",VLOOKUP(G25,과정코드!$A$2:$B$494,2,0))</f>
        <v>COL0104506</v>
      </c>
    </row>
    <row r="26" spans="1:25" ht="30" customHeight="1">
      <c r="A26" s="834"/>
      <c r="B26" s="77">
        <v>10</v>
      </c>
      <c r="C26" s="76" t="s">
        <v>20</v>
      </c>
      <c r="D26" s="76"/>
      <c r="E26" s="75"/>
      <c r="F26" s="75"/>
      <c r="G26" s="325" t="s">
        <v>682</v>
      </c>
      <c r="H26" s="93" t="str">
        <f t="shared" si="0"/>
        <v>바로가기</v>
      </c>
      <c r="I26" s="321">
        <v>2</v>
      </c>
      <c r="J26" s="322">
        <v>14</v>
      </c>
      <c r="K26" s="332">
        <v>450</v>
      </c>
      <c r="L26" s="332">
        <v>550</v>
      </c>
      <c r="M26" s="195"/>
      <c r="N26" s="315" t="s">
        <v>681</v>
      </c>
      <c r="O26" s="195"/>
      <c r="P26" s="315" t="s">
        <v>680</v>
      </c>
      <c r="Q26" s="195" t="s">
        <v>96</v>
      </c>
      <c r="R26" s="315"/>
      <c r="S26" s="195"/>
      <c r="T26" s="315"/>
      <c r="U26" s="484" t="s">
        <v>679</v>
      </c>
      <c r="V26" s="315"/>
      <c r="W26" s="195" t="s">
        <v>678</v>
      </c>
      <c r="X26" s="315"/>
      <c r="Y26" s="737" t="str">
        <f>IF(G26="","",VLOOKUP(G26,과정코드!$A$2:$B$494,2,0))</f>
        <v>COL0104507</v>
      </c>
    </row>
    <row r="27" spans="1:25" ht="30" customHeight="1">
      <c r="A27" s="834"/>
      <c r="B27" s="309">
        <v>11</v>
      </c>
      <c r="C27" s="76" t="s">
        <v>20</v>
      </c>
      <c r="D27" s="76"/>
      <c r="E27" s="75"/>
      <c r="F27" s="75"/>
      <c r="G27" s="320" t="s">
        <v>677</v>
      </c>
      <c r="H27" s="93" t="str">
        <f t="shared" si="0"/>
        <v>바로가기</v>
      </c>
      <c r="I27" s="321">
        <v>2</v>
      </c>
      <c r="J27" s="322">
        <v>14</v>
      </c>
      <c r="K27" s="332">
        <v>450</v>
      </c>
      <c r="L27" s="332">
        <v>550</v>
      </c>
      <c r="M27" s="195"/>
      <c r="N27" s="315"/>
      <c r="O27" s="195"/>
      <c r="P27" s="462" t="s">
        <v>676</v>
      </c>
      <c r="Q27" s="195"/>
      <c r="R27" s="315"/>
      <c r="S27" s="195"/>
      <c r="T27" s="315"/>
      <c r="U27" s="195"/>
      <c r="V27" s="315" t="s">
        <v>675</v>
      </c>
      <c r="W27" s="195"/>
      <c r="X27" s="315"/>
      <c r="Y27" s="737" t="str">
        <f>IF(G27="","",VLOOKUP(G27,과정코드!$A$2:$B$494,2,0))</f>
        <v>COL0104508</v>
      </c>
    </row>
    <row r="28" spans="1:25" ht="30" customHeight="1">
      <c r="A28" s="834"/>
      <c r="B28" s="77">
        <v>12</v>
      </c>
      <c r="C28" s="76" t="s">
        <v>20</v>
      </c>
      <c r="D28" s="76"/>
      <c r="E28" s="75"/>
      <c r="F28" s="75"/>
      <c r="G28" s="333" t="s">
        <v>674</v>
      </c>
      <c r="H28" s="93" t="str">
        <f t="shared" si="0"/>
        <v>바로가기</v>
      </c>
      <c r="I28" s="321">
        <v>2</v>
      </c>
      <c r="J28" s="322">
        <v>14</v>
      </c>
      <c r="K28" s="332">
        <v>450</v>
      </c>
      <c r="L28" s="332">
        <v>550</v>
      </c>
      <c r="M28" s="195"/>
      <c r="N28" s="462" t="s">
        <v>673</v>
      </c>
      <c r="O28" s="195"/>
      <c r="P28" s="315"/>
      <c r="Q28" s="195"/>
      <c r="R28" s="315"/>
      <c r="S28" s="195"/>
      <c r="T28" s="315"/>
      <c r="U28" s="195"/>
      <c r="V28" s="315"/>
      <c r="W28" s="195" t="s">
        <v>672</v>
      </c>
      <c r="X28" s="315"/>
      <c r="Y28" s="737" t="str">
        <f>IF(G28="","",VLOOKUP(G28,과정코드!$A$2:$B$494,2,0))</f>
        <v>COL0104509</v>
      </c>
    </row>
    <row r="29" spans="1:25" ht="30" customHeight="1">
      <c r="A29" s="834"/>
      <c r="B29" s="77">
        <v>13</v>
      </c>
      <c r="C29" s="76"/>
      <c r="D29" s="76"/>
      <c r="E29" s="75"/>
      <c r="F29" s="194" t="s">
        <v>671</v>
      </c>
      <c r="G29" s="334" t="s">
        <v>670</v>
      </c>
      <c r="H29" s="93" t="str">
        <f t="shared" si="0"/>
        <v>바로가기</v>
      </c>
      <c r="I29" s="193">
        <v>2</v>
      </c>
      <c r="J29" s="77">
        <v>12</v>
      </c>
      <c r="K29" s="332">
        <v>420</v>
      </c>
      <c r="L29" s="332">
        <v>500</v>
      </c>
      <c r="M29" s="195"/>
      <c r="N29" s="9"/>
      <c r="O29" s="195"/>
      <c r="P29" s="9"/>
      <c r="Q29" s="195" t="s">
        <v>1351</v>
      </c>
      <c r="R29" s="9"/>
      <c r="S29" s="195"/>
      <c r="T29" s="9"/>
      <c r="U29" s="195"/>
      <c r="V29" s="22"/>
      <c r="W29" s="195" t="s">
        <v>740</v>
      </c>
      <c r="X29" s="9"/>
      <c r="Y29" s="737" t="str">
        <f>IF(G29="","",VLOOKUP(G29,과정코드!$A$2:$B$494,2,0))</f>
        <v>COL0104510</v>
      </c>
    </row>
    <row r="30" spans="1:25" ht="30" customHeight="1">
      <c r="A30" s="834"/>
      <c r="B30" s="77">
        <v>14</v>
      </c>
      <c r="C30" s="76"/>
      <c r="D30" s="76"/>
      <c r="E30" s="75"/>
      <c r="F30" s="194" t="s">
        <v>453</v>
      </c>
      <c r="G30" s="334" t="s">
        <v>1376</v>
      </c>
      <c r="H30" s="93" t="str">
        <f t="shared" si="0"/>
        <v>바로가기</v>
      </c>
      <c r="I30" s="193">
        <v>2</v>
      </c>
      <c r="J30" s="77">
        <v>14</v>
      </c>
      <c r="K30" s="192">
        <v>420</v>
      </c>
      <c r="L30" s="192">
        <v>500</v>
      </c>
      <c r="M30" s="843" t="s">
        <v>1405</v>
      </c>
      <c r="N30" s="843"/>
      <c r="O30" s="843"/>
      <c r="P30" s="843"/>
      <c r="Q30" s="843"/>
      <c r="R30" s="843"/>
      <c r="S30" s="843"/>
      <c r="T30" s="843"/>
      <c r="U30" s="843"/>
      <c r="V30" s="843"/>
      <c r="W30" s="843"/>
      <c r="X30" s="843"/>
      <c r="Y30" s="737" t="str">
        <f>IF(G30="","",VLOOKUP(G30,과정코드!$A$2:$B$494,2,0))</f>
        <v>COL0104511</v>
      </c>
    </row>
    <row r="31" spans="1:25" ht="30" customHeight="1">
      <c r="A31" s="835"/>
      <c r="B31" s="77">
        <v>15</v>
      </c>
      <c r="C31" s="76"/>
      <c r="D31" s="76"/>
      <c r="E31" s="75"/>
      <c r="F31" s="75"/>
      <c r="G31" s="333" t="s">
        <v>1377</v>
      </c>
      <c r="H31" s="93" t="str">
        <f t="shared" si="0"/>
        <v>바로가기</v>
      </c>
      <c r="I31" s="191">
        <v>2</v>
      </c>
      <c r="J31" s="74">
        <v>14</v>
      </c>
      <c r="K31" s="190">
        <v>400</v>
      </c>
      <c r="L31" s="190">
        <v>500</v>
      </c>
      <c r="M31" s="843" t="s">
        <v>669</v>
      </c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737" t="str">
        <f>IF(G31="","",VLOOKUP(G31,과정코드!$A$2:$B$494,2,0))</f>
        <v>COL0104512</v>
      </c>
    </row>
    <row r="32" spans="1:25" ht="26.25">
      <c r="A32" s="86" t="s">
        <v>668</v>
      </c>
      <c r="B32" s="87"/>
      <c r="C32" s="87"/>
      <c r="D32" s="87"/>
      <c r="E32" s="87"/>
      <c r="F32" s="189"/>
      <c r="G32" s="87"/>
      <c r="H32" s="87"/>
      <c r="I32" s="188"/>
      <c r="J32" s="87"/>
      <c r="K32" s="87"/>
      <c r="L32" s="88"/>
      <c r="M32" s="85" t="s">
        <v>16</v>
      </c>
      <c r="N32" s="85" t="s">
        <v>7</v>
      </c>
      <c r="O32" s="85" t="s">
        <v>9</v>
      </c>
      <c r="P32" s="85" t="s">
        <v>1</v>
      </c>
      <c r="Q32" s="85" t="s">
        <v>14</v>
      </c>
      <c r="R32" s="85" t="s">
        <v>0</v>
      </c>
      <c r="S32" s="85" t="s">
        <v>17</v>
      </c>
      <c r="T32" s="85" t="s">
        <v>13</v>
      </c>
      <c r="U32" s="85" t="s">
        <v>2</v>
      </c>
      <c r="V32" s="85" t="s">
        <v>11</v>
      </c>
      <c r="W32" s="85" t="s">
        <v>8</v>
      </c>
      <c r="X32" s="85" t="s">
        <v>19</v>
      </c>
      <c r="Y32" s="737" t="str">
        <f>IF(G32="","",VLOOKUP(G32,과정코드!$A$2:$B$494,2,0))</f>
        <v/>
      </c>
    </row>
    <row r="33" spans="1:25" ht="30" customHeight="1">
      <c r="A33" s="833" t="s">
        <v>667</v>
      </c>
      <c r="B33" s="123">
        <v>1</v>
      </c>
      <c r="C33" s="123"/>
      <c r="D33" s="41" t="s">
        <v>21</v>
      </c>
      <c r="E33" s="41" t="s">
        <v>21</v>
      </c>
      <c r="F33" s="41"/>
      <c r="G33" s="96" t="s">
        <v>341</v>
      </c>
      <c r="H33" s="93" t="str">
        <f t="shared" si="0"/>
        <v>바로가기</v>
      </c>
      <c r="I33" s="45">
        <v>8</v>
      </c>
      <c r="J33" s="25">
        <v>64</v>
      </c>
      <c r="K33" s="187">
        <v>1800</v>
      </c>
      <c r="L33" s="187">
        <v>1800</v>
      </c>
      <c r="M33" s="186"/>
      <c r="N33" s="109" t="s">
        <v>756</v>
      </c>
      <c r="O33" s="186"/>
      <c r="P33" s="109"/>
      <c r="Q33" s="186"/>
      <c r="R33" s="346" t="s">
        <v>1374</v>
      </c>
      <c r="S33" s="186"/>
      <c r="T33" s="109"/>
      <c r="U33" s="186"/>
      <c r="V33" s="109"/>
      <c r="W33" s="186"/>
      <c r="X33" s="109"/>
      <c r="Y33" s="737" t="str">
        <f>IF(G33="","",VLOOKUP(G33,과정코드!$A$2:$B$494,2,0))</f>
        <v>COL0104777</v>
      </c>
    </row>
    <row r="34" spans="1:25" ht="30" customHeight="1">
      <c r="A34" s="835"/>
      <c r="B34" s="77">
        <v>2</v>
      </c>
      <c r="C34" s="76" t="s">
        <v>20</v>
      </c>
      <c r="D34" s="108" t="s">
        <v>21</v>
      </c>
      <c r="E34" s="108" t="s">
        <v>21</v>
      </c>
      <c r="F34" s="108"/>
      <c r="G34" s="97" t="s">
        <v>342</v>
      </c>
      <c r="H34" s="93" t="str">
        <f t="shared" si="0"/>
        <v>바로가기</v>
      </c>
      <c r="I34" s="45">
        <v>1</v>
      </c>
      <c r="J34" s="25">
        <v>7</v>
      </c>
      <c r="K34" s="187">
        <v>300</v>
      </c>
      <c r="L34" s="187">
        <v>300</v>
      </c>
      <c r="M34" s="186"/>
      <c r="N34" s="109"/>
      <c r="O34" s="186"/>
      <c r="P34" s="346" t="s">
        <v>1375</v>
      </c>
      <c r="Q34" s="186"/>
      <c r="R34" s="109"/>
      <c r="S34" s="186"/>
      <c r="T34" s="109" t="s">
        <v>757</v>
      </c>
      <c r="U34" s="186"/>
      <c r="V34" s="109"/>
      <c r="W34" s="185"/>
      <c r="X34" s="109"/>
      <c r="Y34" s="737" t="str">
        <f>IF(G34="","",VLOOKUP(G34,과정코드!$A$2:$B$494,2,0))</f>
        <v>COL0104778</v>
      </c>
    </row>
    <row r="37" spans="1:25">
      <c r="P37" s="184"/>
    </row>
  </sheetData>
  <mergeCells count="26">
    <mergeCell ref="B20:B21"/>
    <mergeCell ref="B22:B23"/>
    <mergeCell ref="O13:P13"/>
    <mergeCell ref="T13:U13"/>
    <mergeCell ref="A33:A34"/>
    <mergeCell ref="M2:X2"/>
    <mergeCell ref="A2:A3"/>
    <mergeCell ref="B2:B3"/>
    <mergeCell ref="E2:E3"/>
    <mergeCell ref="A20:A23"/>
    <mergeCell ref="A24:A31"/>
    <mergeCell ref="C2:C3"/>
    <mergeCell ref="D2:D3"/>
    <mergeCell ref="F2:F3"/>
    <mergeCell ref="V14:W14"/>
    <mergeCell ref="H2:H3"/>
    <mergeCell ref="M30:X30"/>
    <mergeCell ref="M31:X31"/>
    <mergeCell ref="B11:B15"/>
    <mergeCell ref="A11:A19"/>
    <mergeCell ref="K2:L2"/>
    <mergeCell ref="G2:G3"/>
    <mergeCell ref="I2:J2"/>
    <mergeCell ref="A5:A10"/>
    <mergeCell ref="B7:B10"/>
    <mergeCell ref="B16:B19"/>
  </mergeCells>
  <phoneticPr fontId="17" type="noConversion"/>
  <pageMargins left="0.25" right="0.25" top="0.75" bottom="0.75" header="0.3" footer="0.3"/>
  <pageSetup paperSize="9" scale="17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</sheetPr>
  <dimension ref="A1:R22"/>
  <sheetViews>
    <sheetView tabSelected="1" topLeftCell="A4" zoomScale="85" zoomScaleNormal="85" workbookViewId="0">
      <selection activeCell="D13" sqref="D13"/>
    </sheetView>
  </sheetViews>
  <sheetFormatPr defaultColWidth="9" defaultRowHeight="16.5"/>
  <cols>
    <col min="1" max="1" width="12" style="38" customWidth="1"/>
    <col min="2" max="2" width="8.125" style="84" customWidth="1"/>
    <col min="3" max="3" width="4.75" style="38" customWidth="1"/>
    <col min="4" max="4" width="57.625" style="38" customWidth="1"/>
    <col min="5" max="5" width="8.625" style="38" customWidth="1"/>
    <col min="6" max="6" width="12.625" style="84" customWidth="1"/>
    <col min="7" max="10" width="9" style="38"/>
    <col min="11" max="11" width="10.375" style="38" bestFit="1" customWidth="1"/>
    <col min="12" max="16384" width="9" style="38"/>
  </cols>
  <sheetData>
    <row r="1" spans="1:18" ht="27">
      <c r="A1" s="791" t="s">
        <v>4</v>
      </c>
      <c r="B1" s="791"/>
      <c r="C1" s="791" t="s">
        <v>6</v>
      </c>
      <c r="D1" s="791" t="s">
        <v>452</v>
      </c>
      <c r="E1" s="487" t="s">
        <v>12</v>
      </c>
      <c r="F1" s="488" t="s">
        <v>22</v>
      </c>
      <c r="G1" s="841" t="s">
        <v>451</v>
      </c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</row>
    <row r="2" spans="1:18">
      <c r="A2" s="791"/>
      <c r="B2" s="791"/>
      <c r="C2" s="791"/>
      <c r="D2" s="791"/>
      <c r="E2" s="487" t="s">
        <v>18</v>
      </c>
      <c r="F2" s="168" t="s">
        <v>450</v>
      </c>
      <c r="G2" s="487" t="s">
        <v>23</v>
      </c>
      <c r="H2" s="487" t="s">
        <v>24</v>
      </c>
      <c r="I2" s="487" t="s">
        <v>25</v>
      </c>
      <c r="J2" s="487" t="s">
        <v>26</v>
      </c>
      <c r="K2" s="487" t="s">
        <v>27</v>
      </c>
      <c r="L2" s="487" t="s">
        <v>28</v>
      </c>
      <c r="M2" s="487" t="s">
        <v>29</v>
      </c>
      <c r="N2" s="487" t="s">
        <v>30</v>
      </c>
      <c r="O2" s="487" t="s">
        <v>31</v>
      </c>
      <c r="P2" s="487" t="s">
        <v>32</v>
      </c>
      <c r="Q2" s="487" t="s">
        <v>33</v>
      </c>
      <c r="R2" s="487" t="s">
        <v>34</v>
      </c>
    </row>
    <row r="3" spans="1:18" ht="26.25">
      <c r="A3" s="381" t="s">
        <v>1643</v>
      </c>
      <c r="B3" s="241"/>
      <c r="C3" s="381"/>
      <c r="D3" s="381"/>
      <c r="E3" s="381"/>
      <c r="F3" s="241"/>
      <c r="G3" s="85" t="s">
        <v>16</v>
      </c>
      <c r="H3" s="85" t="s">
        <v>7</v>
      </c>
      <c r="I3" s="85" t="s">
        <v>9</v>
      </c>
      <c r="J3" s="85" t="s">
        <v>1</v>
      </c>
      <c r="K3" s="85" t="s">
        <v>14</v>
      </c>
      <c r="L3" s="85" t="s">
        <v>0</v>
      </c>
      <c r="M3" s="85" t="s">
        <v>17</v>
      </c>
      <c r="N3" s="85" t="s">
        <v>13</v>
      </c>
      <c r="O3" s="85" t="s">
        <v>2</v>
      </c>
      <c r="P3" s="85" t="s">
        <v>11</v>
      </c>
      <c r="Q3" s="85" t="s">
        <v>8</v>
      </c>
      <c r="R3" s="85" t="s">
        <v>19</v>
      </c>
    </row>
    <row r="4" spans="1:18" customFormat="1">
      <c r="A4" s="845" t="s">
        <v>449</v>
      </c>
      <c r="B4" s="845"/>
      <c r="C4" s="22">
        <v>1</v>
      </c>
      <c r="D4" s="661" t="s">
        <v>448</v>
      </c>
      <c r="E4" s="22" t="s">
        <v>446</v>
      </c>
      <c r="F4" s="295" t="s">
        <v>442</v>
      </c>
      <c r="G4" s="167"/>
      <c r="H4" s="122"/>
      <c r="I4" s="163"/>
      <c r="J4" s="110"/>
      <c r="K4" s="164"/>
      <c r="L4" s="110"/>
      <c r="M4" s="167"/>
      <c r="N4" s="110"/>
      <c r="O4" s="163" t="s">
        <v>441</v>
      </c>
      <c r="P4" s="166" t="s">
        <v>441</v>
      </c>
      <c r="Q4" s="165" t="s">
        <v>447</v>
      </c>
      <c r="R4" s="166" t="s">
        <v>441</v>
      </c>
    </row>
    <row r="5" spans="1:18" ht="26.25">
      <c r="A5" s="846" t="s">
        <v>1342</v>
      </c>
      <c r="B5" s="846"/>
      <c r="C5" s="846"/>
      <c r="D5" s="846"/>
      <c r="E5" s="846"/>
      <c r="F5" s="846"/>
      <c r="G5" s="503" t="s">
        <v>16</v>
      </c>
      <c r="H5" s="503" t="s">
        <v>7</v>
      </c>
      <c r="I5" s="503" t="s">
        <v>9</v>
      </c>
      <c r="J5" s="503" t="s">
        <v>1</v>
      </c>
      <c r="K5" s="503" t="s">
        <v>14</v>
      </c>
      <c r="L5" s="503" t="s">
        <v>0</v>
      </c>
      <c r="M5" s="503" t="s">
        <v>17</v>
      </c>
      <c r="N5" s="503" t="s">
        <v>13</v>
      </c>
      <c r="O5" s="503" t="s">
        <v>2</v>
      </c>
      <c r="P5" s="503" t="s">
        <v>11</v>
      </c>
      <c r="Q5" s="503" t="s">
        <v>8</v>
      </c>
      <c r="R5" s="503" t="s">
        <v>19</v>
      </c>
    </row>
    <row r="6" spans="1:18">
      <c r="A6" s="844" t="s">
        <v>1304</v>
      </c>
      <c r="B6" s="489" t="s">
        <v>1284</v>
      </c>
      <c r="C6" s="290">
        <v>1</v>
      </c>
      <c r="D6" s="662" t="s">
        <v>1285</v>
      </c>
      <c r="E6" s="291" t="s">
        <v>1286</v>
      </c>
      <c r="F6" s="504" t="s">
        <v>442</v>
      </c>
      <c r="G6" s="292"/>
      <c r="H6" s="293"/>
      <c r="I6" s="292"/>
      <c r="J6" s="293"/>
      <c r="K6" s="292" t="s">
        <v>441</v>
      </c>
      <c r="L6" s="293"/>
      <c r="M6" s="292"/>
      <c r="N6" s="293"/>
      <c r="O6" s="292"/>
      <c r="P6" s="293"/>
      <c r="Q6" s="294"/>
      <c r="R6" s="293"/>
    </row>
    <row r="7" spans="1:18">
      <c r="A7" s="844"/>
      <c r="B7" s="489" t="s">
        <v>1287</v>
      </c>
      <c r="C7" s="290">
        <v>2</v>
      </c>
      <c r="D7" s="662" t="s">
        <v>1288</v>
      </c>
      <c r="E7" s="291" t="s">
        <v>1226</v>
      </c>
      <c r="F7" s="504" t="s">
        <v>442</v>
      </c>
      <c r="G7" s="292"/>
      <c r="H7" s="293"/>
      <c r="I7" s="292"/>
      <c r="J7" s="293"/>
      <c r="K7" s="294"/>
      <c r="L7" s="293"/>
      <c r="M7" s="292"/>
      <c r="N7" s="293"/>
      <c r="O7" s="292"/>
      <c r="P7" s="83" t="s">
        <v>441</v>
      </c>
      <c r="Q7" s="294"/>
      <c r="R7" s="293"/>
    </row>
    <row r="8" spans="1:18" customFormat="1">
      <c r="A8" s="845" t="s">
        <v>1289</v>
      </c>
      <c r="B8" s="105" t="s">
        <v>1265</v>
      </c>
      <c r="C8" s="290">
        <v>3</v>
      </c>
      <c r="D8" s="589" t="s">
        <v>1290</v>
      </c>
      <c r="E8" s="296" t="s">
        <v>446</v>
      </c>
      <c r="F8" s="295" t="s">
        <v>442</v>
      </c>
      <c r="G8" s="297"/>
      <c r="H8" s="298"/>
      <c r="I8" s="297"/>
      <c r="J8" s="298"/>
      <c r="K8" s="297"/>
      <c r="L8" s="298"/>
      <c r="M8" s="297"/>
      <c r="N8" s="298"/>
      <c r="O8" s="297"/>
      <c r="P8" s="298"/>
      <c r="Q8" s="292" t="s">
        <v>441</v>
      </c>
      <c r="R8" s="298"/>
    </row>
    <row r="9" spans="1:18" customFormat="1">
      <c r="A9" s="847"/>
      <c r="B9" s="105" t="s">
        <v>1291</v>
      </c>
      <c r="C9" s="290">
        <v>4</v>
      </c>
      <c r="D9" s="589" t="s">
        <v>1292</v>
      </c>
      <c r="E9" s="296" t="s">
        <v>1293</v>
      </c>
      <c r="F9" s="295" t="s">
        <v>442</v>
      </c>
      <c r="G9" s="297"/>
      <c r="H9" s="298"/>
      <c r="I9" s="297"/>
      <c r="J9" s="298"/>
      <c r="K9" s="297"/>
      <c r="L9" s="298"/>
      <c r="M9" s="297"/>
      <c r="N9" s="298"/>
      <c r="O9" s="297"/>
      <c r="P9" s="298"/>
      <c r="Q9" s="292"/>
      <c r="R9" s="83" t="s">
        <v>441</v>
      </c>
    </row>
    <row r="10" spans="1:18" customFormat="1" ht="27">
      <c r="A10" s="262" t="s">
        <v>1294</v>
      </c>
      <c r="B10" s="105" t="s">
        <v>1222</v>
      </c>
      <c r="C10" s="290">
        <v>5</v>
      </c>
      <c r="D10" s="661" t="s">
        <v>1295</v>
      </c>
      <c r="E10" s="296" t="s">
        <v>446</v>
      </c>
      <c r="F10" s="295" t="s">
        <v>442</v>
      </c>
      <c r="G10" s="164"/>
      <c r="H10" s="255"/>
      <c r="I10" s="164"/>
      <c r="J10" s="255"/>
      <c r="K10" s="165"/>
      <c r="L10" s="255"/>
      <c r="M10" s="164"/>
      <c r="N10" s="255"/>
      <c r="O10" s="164"/>
      <c r="P10" s="110"/>
      <c r="Q10" s="292" t="s">
        <v>441</v>
      </c>
      <c r="R10" s="255"/>
    </row>
    <row r="11" spans="1:18" customFormat="1" ht="27">
      <c r="A11" s="262" t="s">
        <v>1296</v>
      </c>
      <c r="B11" s="105" t="s">
        <v>1222</v>
      </c>
      <c r="C11" s="290">
        <v>6</v>
      </c>
      <c r="D11" s="661" t="s">
        <v>1297</v>
      </c>
      <c r="E11" s="296" t="s">
        <v>446</v>
      </c>
      <c r="F11" s="295" t="s">
        <v>442</v>
      </c>
      <c r="G11" s="299"/>
      <c r="H11" s="300"/>
      <c r="I11" s="299"/>
      <c r="J11" s="300"/>
      <c r="K11" s="292" t="s">
        <v>441</v>
      </c>
      <c r="L11" s="300"/>
      <c r="M11" s="299"/>
      <c r="N11" s="300"/>
      <c r="O11" s="299"/>
      <c r="P11" s="300"/>
      <c r="Q11" s="292" t="s">
        <v>441</v>
      </c>
      <c r="R11" s="300"/>
    </row>
    <row r="12" spans="1:18" customFormat="1">
      <c r="A12" s="262" t="s">
        <v>1298</v>
      </c>
      <c r="B12" s="105" t="s">
        <v>1222</v>
      </c>
      <c r="C12" s="290">
        <v>7</v>
      </c>
      <c r="D12" s="589" t="s">
        <v>1299</v>
      </c>
      <c r="E12" s="296" t="s">
        <v>446</v>
      </c>
      <c r="F12" s="295" t="s">
        <v>442</v>
      </c>
      <c r="G12" s="301"/>
      <c r="H12" s="298"/>
      <c r="I12" s="297"/>
      <c r="J12" s="298"/>
      <c r="K12" s="297"/>
      <c r="L12" s="298"/>
      <c r="M12" s="297"/>
      <c r="N12" s="298"/>
      <c r="O12" s="297"/>
      <c r="P12" s="83" t="s">
        <v>441</v>
      </c>
      <c r="Q12" s="297"/>
      <c r="R12" s="505"/>
    </row>
    <row r="13" spans="1:18" customFormat="1" ht="27">
      <c r="A13" s="105" t="s">
        <v>1300</v>
      </c>
      <c r="B13" s="105" t="s">
        <v>1284</v>
      </c>
      <c r="C13" s="290">
        <v>8</v>
      </c>
      <c r="D13" s="589" t="s">
        <v>2661</v>
      </c>
      <c r="E13" s="22" t="s">
        <v>1226</v>
      </c>
      <c r="F13" s="295" t="s">
        <v>442</v>
      </c>
      <c r="G13" s="301"/>
      <c r="H13" s="302"/>
      <c r="I13" s="297"/>
      <c r="J13" s="303"/>
      <c r="K13" s="307" t="s">
        <v>1318</v>
      </c>
      <c r="L13" s="298"/>
      <c r="M13" s="297"/>
      <c r="N13" s="298"/>
      <c r="O13" s="304"/>
      <c r="P13" s="298"/>
      <c r="Q13" s="305"/>
      <c r="R13" s="298"/>
    </row>
    <row r="14" spans="1:18" customFormat="1" ht="27">
      <c r="A14" s="105" t="s">
        <v>1301</v>
      </c>
      <c r="B14" s="105" t="s">
        <v>1284</v>
      </c>
      <c r="C14" s="290">
        <v>9</v>
      </c>
      <c r="D14" s="589" t="s">
        <v>1303</v>
      </c>
      <c r="E14" s="22" t="s">
        <v>1226</v>
      </c>
      <c r="F14" s="295" t="s">
        <v>442</v>
      </c>
      <c r="G14" s="301"/>
      <c r="H14" s="302"/>
      <c r="I14" s="297"/>
      <c r="J14" s="303"/>
      <c r="K14" s="307"/>
      <c r="L14" s="298"/>
      <c r="M14" s="297"/>
      <c r="N14" s="298"/>
      <c r="O14" s="304"/>
      <c r="P14" s="298"/>
      <c r="Q14" s="167" t="s">
        <v>1302</v>
      </c>
      <c r="R14" s="298"/>
    </row>
    <row r="15" spans="1:18">
      <c r="A15" s="105" t="s">
        <v>445</v>
      </c>
      <c r="B15" s="105" t="s">
        <v>444</v>
      </c>
      <c r="C15" s="290">
        <v>10</v>
      </c>
      <c r="D15" s="589" t="s">
        <v>1420</v>
      </c>
      <c r="E15" s="22" t="s">
        <v>443</v>
      </c>
      <c r="F15" s="295" t="s">
        <v>442</v>
      </c>
      <c r="G15" s="292"/>
      <c r="H15" s="506"/>
      <c r="I15" s="292"/>
      <c r="J15" s="506"/>
      <c r="K15" s="292"/>
      <c r="L15" s="506"/>
      <c r="M15" s="292"/>
      <c r="N15" s="506"/>
      <c r="O15" s="292"/>
      <c r="P15" s="506"/>
      <c r="Q15" s="164" t="s">
        <v>441</v>
      </c>
      <c r="R15" s="506"/>
    </row>
    <row r="16" spans="1:18">
      <c r="A16" s="845" t="s">
        <v>1221</v>
      </c>
      <c r="B16" s="105" t="s">
        <v>1222</v>
      </c>
      <c r="C16" s="290">
        <v>11</v>
      </c>
      <c r="D16" s="663" t="s">
        <v>1223</v>
      </c>
      <c r="E16" s="22" t="s">
        <v>446</v>
      </c>
      <c r="F16" s="295" t="s">
        <v>442</v>
      </c>
      <c r="G16" s="292"/>
      <c r="H16" s="110"/>
      <c r="I16" s="163"/>
      <c r="J16" s="110"/>
      <c r="K16" s="294"/>
      <c r="L16" s="255"/>
      <c r="M16" s="163"/>
      <c r="N16" s="110"/>
      <c r="O16" s="163"/>
      <c r="P16" s="110"/>
      <c r="Q16" s="164" t="s">
        <v>441</v>
      </c>
      <c r="R16" s="83"/>
    </row>
    <row r="17" spans="1:18">
      <c r="A17" s="847"/>
      <c r="B17" s="105" t="s">
        <v>1224</v>
      </c>
      <c r="C17" s="290">
        <v>12</v>
      </c>
      <c r="D17" s="663" t="s">
        <v>1225</v>
      </c>
      <c r="E17" s="22" t="s">
        <v>1226</v>
      </c>
      <c r="F17" s="295" t="s">
        <v>442</v>
      </c>
      <c r="G17" s="163"/>
      <c r="H17" s="110"/>
      <c r="I17" s="163"/>
      <c r="J17" s="110"/>
      <c r="K17" s="163"/>
      <c r="L17" s="110"/>
      <c r="M17" s="163"/>
      <c r="N17" s="110"/>
      <c r="O17" s="164"/>
      <c r="P17" s="110"/>
      <c r="Q17" s="164" t="s">
        <v>441</v>
      </c>
      <c r="R17" s="83"/>
    </row>
    <row r="18" spans="1:18">
      <c r="A18" s="847"/>
      <c r="B18" s="847" t="s">
        <v>1227</v>
      </c>
      <c r="C18" s="290">
        <v>13</v>
      </c>
      <c r="D18" s="663" t="s">
        <v>1228</v>
      </c>
      <c r="E18" s="22" t="s">
        <v>1226</v>
      </c>
      <c r="F18" s="295" t="s">
        <v>442</v>
      </c>
      <c r="G18" s="163"/>
      <c r="H18" s="110"/>
      <c r="I18" s="163"/>
      <c r="J18" s="110"/>
      <c r="K18" s="163"/>
      <c r="L18" s="255" t="s">
        <v>441</v>
      </c>
      <c r="M18" s="163"/>
      <c r="N18" s="110"/>
      <c r="O18" s="163"/>
      <c r="P18" s="110"/>
      <c r="Q18" s="163"/>
      <c r="R18" s="83"/>
    </row>
    <row r="19" spans="1:18">
      <c r="A19" s="847"/>
      <c r="B19" s="847"/>
      <c r="C19" s="290">
        <v>14</v>
      </c>
      <c r="D19" s="663" t="s">
        <v>1229</v>
      </c>
      <c r="E19" s="22" t="s">
        <v>1226</v>
      </c>
      <c r="F19" s="295" t="s">
        <v>442</v>
      </c>
      <c r="G19" s="163"/>
      <c r="H19" s="110"/>
      <c r="I19" s="163"/>
      <c r="J19" s="110"/>
      <c r="K19" s="163"/>
      <c r="L19" s="110"/>
      <c r="M19" s="163"/>
      <c r="N19" s="110"/>
      <c r="O19" s="163"/>
      <c r="P19" s="110" t="s">
        <v>441</v>
      </c>
      <c r="Q19" s="163"/>
      <c r="R19" s="83"/>
    </row>
    <row r="20" spans="1:18" customFormat="1" ht="27">
      <c r="A20" s="262" t="s">
        <v>1264</v>
      </c>
      <c r="B20" s="105" t="s">
        <v>1265</v>
      </c>
      <c r="C20" s="290">
        <v>15</v>
      </c>
      <c r="D20" s="661" t="s">
        <v>1266</v>
      </c>
      <c r="E20" s="22" t="s">
        <v>1267</v>
      </c>
      <c r="F20" s="295" t="s">
        <v>442</v>
      </c>
      <c r="G20" s="167"/>
      <c r="H20" s="122"/>
      <c r="I20" s="163"/>
      <c r="J20" s="110"/>
      <c r="K20" s="164"/>
      <c r="L20" s="110"/>
      <c r="M20" s="167"/>
      <c r="N20" s="110"/>
      <c r="O20" s="163"/>
      <c r="P20" s="166"/>
      <c r="Q20" s="165" t="s">
        <v>447</v>
      </c>
      <c r="R20" s="166"/>
    </row>
    <row r="21" spans="1:18" customFormat="1">
      <c r="A21" s="306" t="s">
        <v>328</v>
      </c>
      <c r="B21" s="306" t="s">
        <v>1277</v>
      </c>
      <c r="C21" s="290">
        <v>16</v>
      </c>
      <c r="D21" s="663" t="s">
        <v>1278</v>
      </c>
      <c r="E21" s="22" t="s">
        <v>1226</v>
      </c>
      <c r="F21" s="295" t="s">
        <v>442</v>
      </c>
      <c r="G21" s="289"/>
      <c r="H21" s="261"/>
      <c r="I21" s="289"/>
      <c r="J21" s="261"/>
      <c r="K21" s="164" t="s">
        <v>441</v>
      </c>
      <c r="L21" s="261"/>
      <c r="M21" s="289"/>
      <c r="N21" s="261"/>
      <c r="O21" s="164" t="s">
        <v>441</v>
      </c>
      <c r="P21" s="261"/>
      <c r="Q21" s="289"/>
      <c r="R21" s="261"/>
    </row>
    <row r="22" spans="1:18">
      <c r="A22" s="39"/>
      <c r="B22" s="60"/>
    </row>
  </sheetData>
  <mergeCells count="10">
    <mergeCell ref="G1:R1"/>
    <mergeCell ref="A8:A9"/>
    <mergeCell ref="A16:A19"/>
    <mergeCell ref="B18:B19"/>
    <mergeCell ref="A6:A7"/>
    <mergeCell ref="A4:B4"/>
    <mergeCell ref="A5:F5"/>
    <mergeCell ref="A1:B2"/>
    <mergeCell ref="C1:C2"/>
    <mergeCell ref="D1:D2"/>
  </mergeCells>
  <phoneticPr fontId="1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3AE7-2926-42FB-8C28-E5A71AB8DE91}">
  <sheetPr>
    <tabColor rgb="FF00CC99"/>
  </sheetPr>
  <dimension ref="A1:BK70"/>
  <sheetViews>
    <sheetView zoomScale="70" zoomScaleNormal="70" workbookViewId="0">
      <selection activeCell="M2" sqref="M2:X2"/>
    </sheetView>
  </sheetViews>
  <sheetFormatPr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2" width="6.625" customWidth="1"/>
    <col min="13" max="24" width="10.125" customWidth="1"/>
    <col min="25" max="59" width="8.75" hidden="1" customWidth="1"/>
    <col min="60" max="60" width="16.125" hidden="1" customWidth="1"/>
    <col min="61" max="61" width="9" hidden="1" customWidth="1"/>
    <col min="62" max="67" width="9" customWidth="1"/>
  </cols>
  <sheetData>
    <row r="1" spans="1:62" s="1" customFormat="1" ht="135" customHeight="1">
      <c r="I1" s="2"/>
      <c r="J1" s="2"/>
    </row>
    <row r="2" spans="1:62" ht="40.15" customHeight="1">
      <c r="A2" s="775" t="s">
        <v>4</v>
      </c>
      <c r="B2" s="775" t="s">
        <v>6</v>
      </c>
      <c r="C2" s="852" t="s">
        <v>359</v>
      </c>
      <c r="D2" s="852" t="s">
        <v>361</v>
      </c>
      <c r="E2" s="852" t="s">
        <v>360</v>
      </c>
      <c r="F2" s="852" t="s">
        <v>358</v>
      </c>
      <c r="G2" s="775" t="s">
        <v>5</v>
      </c>
      <c r="H2" s="852" t="s">
        <v>48</v>
      </c>
      <c r="I2" s="854" t="s">
        <v>12</v>
      </c>
      <c r="J2" s="855"/>
      <c r="K2" s="856" t="s">
        <v>22</v>
      </c>
      <c r="L2" s="857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</row>
    <row r="3" spans="1:62" ht="40.15" customHeight="1">
      <c r="A3" s="776"/>
      <c r="B3" s="776"/>
      <c r="C3" s="853"/>
      <c r="D3" s="853"/>
      <c r="E3" s="853"/>
      <c r="F3" s="853"/>
      <c r="G3" s="776"/>
      <c r="H3" s="853"/>
      <c r="I3" s="609" t="s">
        <v>18</v>
      </c>
      <c r="J3" s="609" t="s">
        <v>3</v>
      </c>
      <c r="K3" s="609" t="s">
        <v>15</v>
      </c>
      <c r="L3" s="609" t="s">
        <v>10</v>
      </c>
      <c r="M3" s="609" t="s">
        <v>23</v>
      </c>
      <c r="N3" s="609" t="s">
        <v>24</v>
      </c>
      <c r="O3" s="609" t="s">
        <v>25</v>
      </c>
      <c r="P3" s="609" t="s">
        <v>26</v>
      </c>
      <c r="Q3" s="609" t="s">
        <v>27</v>
      </c>
      <c r="R3" s="609" t="s">
        <v>28</v>
      </c>
      <c r="S3" s="609" t="s">
        <v>29</v>
      </c>
      <c r="T3" s="609" t="s">
        <v>30</v>
      </c>
      <c r="U3" s="609" t="s">
        <v>31</v>
      </c>
      <c r="V3" s="609" t="s">
        <v>32</v>
      </c>
      <c r="W3" s="609" t="s">
        <v>33</v>
      </c>
      <c r="X3" s="612" t="s">
        <v>34</v>
      </c>
    </row>
    <row r="4" spans="1:62" s="38" customFormat="1" ht="30" customHeight="1">
      <c r="A4" s="851" t="s">
        <v>195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611"/>
      <c r="M4" s="85" t="s">
        <v>16</v>
      </c>
      <c r="N4" s="85" t="s">
        <v>7</v>
      </c>
      <c r="O4" s="85" t="s">
        <v>9</v>
      </c>
      <c r="P4" s="85" t="s">
        <v>1</v>
      </c>
      <c r="Q4" s="85" t="s">
        <v>14</v>
      </c>
      <c r="R4" s="85" t="s">
        <v>0</v>
      </c>
      <c r="S4" s="85" t="s">
        <v>17</v>
      </c>
      <c r="T4" s="85" t="s">
        <v>13</v>
      </c>
      <c r="U4" s="85" t="s">
        <v>2</v>
      </c>
      <c r="V4" s="85" t="s">
        <v>11</v>
      </c>
      <c r="W4" s="85" t="s">
        <v>8</v>
      </c>
      <c r="X4" s="142" t="s">
        <v>19</v>
      </c>
    </row>
    <row r="5" spans="1:62" ht="30" customHeight="1">
      <c r="A5" s="89" t="s">
        <v>1270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3" t="s">
        <v>16</v>
      </c>
      <c r="N5" s="3" t="s">
        <v>7</v>
      </c>
      <c r="O5" s="3" t="s">
        <v>9</v>
      </c>
      <c r="P5" s="3" t="s">
        <v>1</v>
      </c>
      <c r="Q5" s="3" t="s">
        <v>14</v>
      </c>
      <c r="R5" s="3" t="s">
        <v>0</v>
      </c>
      <c r="S5" s="3" t="s">
        <v>17</v>
      </c>
      <c r="T5" s="3" t="s">
        <v>13</v>
      </c>
      <c r="U5" s="3" t="s">
        <v>2</v>
      </c>
      <c r="V5" s="3" t="s">
        <v>11</v>
      </c>
      <c r="W5" s="3" t="s">
        <v>8</v>
      </c>
      <c r="X5" s="3" t="s">
        <v>19</v>
      </c>
      <c r="BI5" s="613" t="s">
        <v>353</v>
      </c>
      <c r="BJ5" s="595"/>
    </row>
    <row r="6" spans="1:62" s="585" customFormat="1" ht="23.1" customHeight="1">
      <c r="A6" s="664" t="s">
        <v>348</v>
      </c>
      <c r="B6" s="427">
        <v>1</v>
      </c>
      <c r="C6" s="411" t="s">
        <v>20</v>
      </c>
      <c r="D6" s="607" t="s">
        <v>21</v>
      </c>
      <c r="E6" s="409"/>
      <c r="F6" s="409"/>
      <c r="G6" s="359" t="s">
        <v>1646</v>
      </c>
      <c r="H6" s="93" t="str">
        <f>IFERROR(HYPERLINK("https://www.ksaedu.or.kr/front/btoc/crs/off/crssesDetail.html?crscd="&amp;BH6,"바로가기"),"")</f>
        <v>바로가기</v>
      </c>
      <c r="I6" s="414">
        <v>1</v>
      </c>
      <c r="J6" s="341">
        <v>6</v>
      </c>
      <c r="K6" s="373">
        <v>350</v>
      </c>
      <c r="L6" s="373">
        <v>380</v>
      </c>
      <c r="M6" s="132"/>
      <c r="N6" s="349"/>
      <c r="O6" s="132"/>
      <c r="P6" s="349" t="s">
        <v>1931</v>
      </c>
      <c r="Q6" s="132"/>
      <c r="R6" s="349"/>
      <c r="S6" s="132"/>
      <c r="T6" s="349"/>
      <c r="U6" s="132"/>
      <c r="V6" s="349"/>
      <c r="W6" s="132"/>
      <c r="X6" s="346"/>
      <c r="BI6" s="593"/>
    </row>
    <row r="7" spans="1:62" ht="30" customHeight="1">
      <c r="A7" s="474" t="s">
        <v>1668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  <c r="M7" s="3" t="s">
        <v>16</v>
      </c>
      <c r="N7" s="3" t="s">
        <v>7</v>
      </c>
      <c r="O7" s="3" t="s">
        <v>9</v>
      </c>
      <c r="P7" s="3" t="s">
        <v>1</v>
      </c>
      <c r="Q7" s="3" t="s">
        <v>14</v>
      </c>
      <c r="R7" s="3" t="s">
        <v>0</v>
      </c>
      <c r="S7" s="3" t="s">
        <v>17</v>
      </c>
      <c r="T7" s="3" t="s">
        <v>13</v>
      </c>
      <c r="U7" s="3" t="s">
        <v>2</v>
      </c>
      <c r="V7" s="3" t="s">
        <v>11</v>
      </c>
      <c r="W7" s="3" t="s">
        <v>8</v>
      </c>
      <c r="X7" s="3" t="s">
        <v>19</v>
      </c>
      <c r="BF7" s="637" t="s">
        <v>2630</v>
      </c>
      <c r="BG7" s="637" t="s">
        <v>2631</v>
      </c>
      <c r="BH7" s="637" t="s">
        <v>2632</v>
      </c>
      <c r="BI7" s="261"/>
    </row>
    <row r="8" spans="1:62" s="585" customFormat="1" ht="23.1" customHeight="1">
      <c r="A8" s="848" t="s">
        <v>1934</v>
      </c>
      <c r="B8" s="592">
        <v>2</v>
      </c>
      <c r="C8" s="161" t="s">
        <v>20</v>
      </c>
      <c r="D8" s="41" t="s">
        <v>21</v>
      </c>
      <c r="E8" s="18"/>
      <c r="F8" s="593"/>
      <c r="G8" s="9" t="s">
        <v>1786</v>
      </c>
      <c r="H8" s="93" t="str">
        <f>IFERROR(HYPERLINK("https://www.ksaedu.or.kr/front/btoc/crs/off/crssesDetail.html?crscd="&amp;BH8,"바로가기"),"")</f>
        <v>바로가기</v>
      </c>
      <c r="I8" s="24">
        <v>2</v>
      </c>
      <c r="J8" s="341">
        <v>14</v>
      </c>
      <c r="K8" s="30">
        <v>510</v>
      </c>
      <c r="L8" s="30">
        <v>550</v>
      </c>
      <c r="M8" s="132"/>
      <c r="N8" s="99"/>
      <c r="O8" s="132"/>
      <c r="P8" s="99"/>
      <c r="Q8" s="132" t="s">
        <v>210</v>
      </c>
      <c r="R8" s="99"/>
      <c r="S8" s="132"/>
      <c r="T8" s="99"/>
      <c r="U8" s="132"/>
      <c r="V8" s="99"/>
      <c r="W8" s="132"/>
      <c r="X8" s="99"/>
      <c r="BH8" s="92" t="str">
        <f>IF(G8="","",VLOOKUP(G8,과정코드!$A$2:$B$494,2,0))</f>
        <v>COL0104379</v>
      </c>
      <c r="BI8" s="621"/>
    </row>
    <row r="9" spans="1:62" ht="23.1" customHeight="1">
      <c r="A9" s="849"/>
      <c r="B9" s="129">
        <v>3</v>
      </c>
      <c r="C9" s="161" t="s">
        <v>20</v>
      </c>
      <c r="D9" s="41" t="s">
        <v>21</v>
      </c>
      <c r="E9" s="41"/>
      <c r="F9" s="18"/>
      <c r="G9" s="32" t="s">
        <v>1787</v>
      </c>
      <c r="H9" s="93" t="str">
        <f>IFERROR(HYPERLINK("https://www.ksaedu.or.kr/front/btoc/crs/off/crssesDetail.html?crscd="&amp;BH9,"바로가기"),"")</f>
        <v>바로가기</v>
      </c>
      <c r="I9" s="24">
        <v>2</v>
      </c>
      <c r="J9" s="25">
        <v>14</v>
      </c>
      <c r="K9" s="30">
        <v>510</v>
      </c>
      <c r="L9" s="30">
        <v>550</v>
      </c>
      <c r="M9" s="132"/>
      <c r="N9" s="99"/>
      <c r="O9" s="132"/>
      <c r="P9" s="99" t="s">
        <v>366</v>
      </c>
      <c r="Q9" s="132"/>
      <c r="R9" s="99"/>
      <c r="S9" s="132"/>
      <c r="T9" s="99"/>
      <c r="U9" s="132"/>
      <c r="V9" s="99" t="s">
        <v>1767</v>
      </c>
      <c r="W9" s="132"/>
      <c r="X9" s="99"/>
      <c r="BH9" s="92" t="str">
        <f>IF(G9="","",VLOOKUP(G9,과정코드!$A$2:$B$494,2,0))</f>
        <v>COL0104371</v>
      </c>
      <c r="BI9" s="622"/>
    </row>
    <row r="10" spans="1:62" ht="23.1" customHeight="1">
      <c r="A10" s="849"/>
      <c r="B10" s="129">
        <v>4</v>
      </c>
      <c r="C10" s="161" t="s">
        <v>20</v>
      </c>
      <c r="D10" s="41" t="s">
        <v>21</v>
      </c>
      <c r="E10" s="41"/>
      <c r="F10" s="18"/>
      <c r="G10" s="32" t="s">
        <v>1770</v>
      </c>
      <c r="H10" s="93" t="str">
        <f t="shared" ref="H10:H16" si="0">IFERROR(HYPERLINK("https://www.ksaedu.or.kr/front/btoc/crs/off/crssesDetail.html?crscd="&amp;BH10,"바로가기"),"")</f>
        <v>바로가기</v>
      </c>
      <c r="I10" s="24">
        <v>2</v>
      </c>
      <c r="J10" s="25">
        <v>14</v>
      </c>
      <c r="K10" s="30">
        <v>510</v>
      </c>
      <c r="L10" s="30">
        <v>550</v>
      </c>
      <c r="M10" s="132"/>
      <c r="N10" s="99"/>
      <c r="O10" s="132"/>
      <c r="P10" s="99"/>
      <c r="Q10" s="132" t="s">
        <v>349</v>
      </c>
      <c r="R10" s="99"/>
      <c r="S10" s="132"/>
      <c r="T10" s="99"/>
      <c r="U10" s="132"/>
      <c r="V10" s="20"/>
      <c r="W10" s="132" t="s">
        <v>168</v>
      </c>
      <c r="X10" s="99"/>
      <c r="BH10" s="92" t="str">
        <f>IF(G10="","",VLOOKUP(G10,과정코드!$A$2:$B$494,2,0))</f>
        <v>COL0104370</v>
      </c>
      <c r="BI10" s="622"/>
    </row>
    <row r="11" spans="1:62" ht="23.1" customHeight="1">
      <c r="A11" s="849"/>
      <c r="B11" s="592">
        <v>5</v>
      </c>
      <c r="C11" s="161" t="s">
        <v>20</v>
      </c>
      <c r="D11" s="41" t="s">
        <v>21</v>
      </c>
      <c r="E11" s="41"/>
      <c r="F11" s="18"/>
      <c r="G11" s="32" t="s">
        <v>1790</v>
      </c>
      <c r="H11" s="93" t="str">
        <f t="shared" si="0"/>
        <v>바로가기</v>
      </c>
      <c r="I11" s="24">
        <v>2</v>
      </c>
      <c r="J11" s="25">
        <v>14</v>
      </c>
      <c r="K11" s="30">
        <v>510</v>
      </c>
      <c r="L11" s="30">
        <v>550</v>
      </c>
      <c r="M11" s="132"/>
      <c r="N11" s="99" t="s">
        <v>168</v>
      </c>
      <c r="O11" s="132"/>
      <c r="P11" s="99"/>
      <c r="Q11" s="132"/>
      <c r="R11" s="99"/>
      <c r="S11" s="132"/>
      <c r="T11" s="99"/>
      <c r="U11" s="132"/>
      <c r="V11" s="99"/>
      <c r="W11" s="132"/>
      <c r="X11" s="99"/>
      <c r="BH11" s="92" t="str">
        <f>IF(G11="","",VLOOKUP(G11,과정코드!$A$2:$B$494,2,0))</f>
        <v>COL0104372</v>
      </c>
      <c r="BI11" s="622"/>
    </row>
    <row r="12" spans="1:62" ht="23.1" customHeight="1">
      <c r="A12" s="849"/>
      <c r="B12" s="129">
        <v>6</v>
      </c>
      <c r="C12" s="161" t="s">
        <v>20</v>
      </c>
      <c r="D12" s="41" t="s">
        <v>21</v>
      </c>
      <c r="E12" s="41"/>
      <c r="F12" s="18"/>
      <c r="G12" s="32" t="s">
        <v>1792</v>
      </c>
      <c r="H12" s="93" t="str">
        <f t="shared" si="0"/>
        <v>바로가기</v>
      </c>
      <c r="I12" s="24">
        <v>2</v>
      </c>
      <c r="J12" s="25">
        <v>14</v>
      </c>
      <c r="K12" s="30">
        <v>510</v>
      </c>
      <c r="L12" s="30">
        <v>550</v>
      </c>
      <c r="M12" s="132"/>
      <c r="N12" s="99"/>
      <c r="O12" s="132"/>
      <c r="P12" s="99"/>
      <c r="Q12" s="132" t="s">
        <v>198</v>
      </c>
      <c r="R12" s="99"/>
      <c r="S12" s="132"/>
      <c r="T12" s="99"/>
      <c r="U12" s="132"/>
      <c r="V12" s="99" t="s">
        <v>212</v>
      </c>
      <c r="W12" s="132"/>
      <c r="X12" s="20"/>
      <c r="BH12" s="92" t="str">
        <f>IF(G12="","",VLOOKUP(G12,과정코드!$A$2:$B$494,2,0))</f>
        <v>COL0104373</v>
      </c>
      <c r="BI12" s="622"/>
    </row>
    <row r="13" spans="1:62" ht="23.1" customHeight="1">
      <c r="A13" s="849"/>
      <c r="B13" s="129">
        <v>7</v>
      </c>
      <c r="C13" s="161" t="s">
        <v>20</v>
      </c>
      <c r="D13" s="41" t="s">
        <v>21</v>
      </c>
      <c r="E13" s="18"/>
      <c r="F13" s="18"/>
      <c r="G13" s="9" t="s">
        <v>52</v>
      </c>
      <c r="H13" s="93" t="str">
        <f t="shared" si="0"/>
        <v>바로가기</v>
      </c>
      <c r="I13" s="24">
        <v>3</v>
      </c>
      <c r="J13" s="341">
        <v>21</v>
      </c>
      <c r="K13" s="30">
        <v>590</v>
      </c>
      <c r="L13" s="30">
        <v>660</v>
      </c>
      <c r="M13" s="132"/>
      <c r="N13" s="99"/>
      <c r="O13" s="132" t="s">
        <v>129</v>
      </c>
      <c r="P13" s="99"/>
      <c r="Q13" s="132"/>
      <c r="R13" s="99"/>
      <c r="S13" s="133"/>
      <c r="T13" s="20"/>
      <c r="U13" s="132" t="s">
        <v>409</v>
      </c>
      <c r="V13" s="20"/>
      <c r="W13" s="132"/>
      <c r="X13" s="99"/>
      <c r="BH13" s="92" t="str">
        <f>IF(G13="","",VLOOKUP(G13,과정코드!$A$2:$B$494,2,0))</f>
        <v>COL0104376</v>
      </c>
      <c r="BI13" s="622"/>
    </row>
    <row r="14" spans="1:62" ht="23.1" customHeight="1">
      <c r="A14" s="850"/>
      <c r="B14" s="592">
        <v>8</v>
      </c>
      <c r="C14" s="161" t="s">
        <v>20</v>
      </c>
      <c r="D14" s="41" t="s">
        <v>21</v>
      </c>
      <c r="E14" s="18"/>
      <c r="F14" s="18"/>
      <c r="G14" s="9" t="s">
        <v>95</v>
      </c>
      <c r="H14" s="93" t="str">
        <f t="shared" si="0"/>
        <v>바로가기</v>
      </c>
      <c r="I14" s="24">
        <v>2</v>
      </c>
      <c r="J14" s="25">
        <v>14</v>
      </c>
      <c r="K14" s="30">
        <v>510</v>
      </c>
      <c r="L14" s="30">
        <v>550</v>
      </c>
      <c r="M14" s="132"/>
      <c r="N14" s="99"/>
      <c r="O14" s="132"/>
      <c r="P14" s="99"/>
      <c r="Q14" s="132"/>
      <c r="R14" s="99" t="s">
        <v>209</v>
      </c>
      <c r="S14" s="132"/>
      <c r="T14" s="20"/>
      <c r="U14" s="132" t="s">
        <v>1932</v>
      </c>
      <c r="V14" s="20"/>
      <c r="W14" s="132"/>
      <c r="X14" s="99"/>
      <c r="BH14" s="92" t="str">
        <f>IF(G14="","",VLOOKUP(G14,과정코드!$A$2:$B$494,2,0))</f>
        <v>COL0104380</v>
      </c>
      <c r="BI14" s="622"/>
    </row>
    <row r="15" spans="1:62" ht="23.1" customHeight="1">
      <c r="A15" s="767" t="s">
        <v>40</v>
      </c>
      <c r="B15" s="129">
        <v>9</v>
      </c>
      <c r="C15" s="161" t="s">
        <v>20</v>
      </c>
      <c r="D15" s="41" t="s">
        <v>21</v>
      </c>
      <c r="E15" s="41"/>
      <c r="F15" s="18"/>
      <c r="G15" s="27" t="s">
        <v>350</v>
      </c>
      <c r="H15" s="93" t="str">
        <f t="shared" si="0"/>
        <v>바로가기</v>
      </c>
      <c r="I15" s="24">
        <v>3</v>
      </c>
      <c r="J15" s="25">
        <v>21</v>
      </c>
      <c r="K15" s="30">
        <v>590</v>
      </c>
      <c r="L15" s="30">
        <v>650</v>
      </c>
      <c r="M15" s="132"/>
      <c r="N15" s="20"/>
      <c r="O15" s="132"/>
      <c r="P15" s="20"/>
      <c r="Q15" s="132"/>
      <c r="R15" s="20"/>
      <c r="S15" s="132"/>
      <c r="T15" s="20"/>
      <c r="U15" s="132"/>
      <c r="V15" s="20"/>
      <c r="W15" s="132" t="s">
        <v>1933</v>
      </c>
      <c r="X15" s="20" t="s">
        <v>364</v>
      </c>
      <c r="BH15" s="92" t="str">
        <f>IF(G15="","",VLOOKUP(G15,과정코드!$A$2:$B$494,2,0))</f>
        <v>COL0104385</v>
      </c>
      <c r="BI15" s="622"/>
    </row>
    <row r="16" spans="1:62" ht="23.1" customHeight="1">
      <c r="A16" s="768"/>
      <c r="B16" s="129">
        <v>10</v>
      </c>
      <c r="C16" s="161" t="s">
        <v>20</v>
      </c>
      <c r="D16" s="41" t="s">
        <v>21</v>
      </c>
      <c r="E16" s="41"/>
      <c r="F16" s="18"/>
      <c r="G16" s="9" t="s">
        <v>1797</v>
      </c>
      <c r="H16" s="93" t="str">
        <f t="shared" si="0"/>
        <v>바로가기</v>
      </c>
      <c r="I16" s="24">
        <v>2</v>
      </c>
      <c r="J16" s="25">
        <v>14</v>
      </c>
      <c r="K16" s="30">
        <v>510</v>
      </c>
      <c r="L16" s="30">
        <v>550</v>
      </c>
      <c r="M16" s="132"/>
      <c r="N16" s="20"/>
      <c r="O16" s="132"/>
      <c r="P16" s="21"/>
      <c r="Q16" s="132"/>
      <c r="R16" s="21"/>
      <c r="S16" s="132"/>
      <c r="T16" s="21"/>
      <c r="U16" s="132" t="s">
        <v>395</v>
      </c>
      <c r="V16" s="21"/>
      <c r="W16" s="132"/>
      <c r="X16" s="21"/>
      <c r="BH16" s="92" t="str">
        <f>IF(G16="","",VLOOKUP(G16,과정코드!$A$2:$B$494,2,0))</f>
        <v>COL0104382</v>
      </c>
      <c r="BI16" s="617"/>
      <c r="BJ16" s="598"/>
    </row>
    <row r="17" spans="1:62" ht="30" customHeight="1">
      <c r="A17" s="490" t="s">
        <v>1706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1"/>
      <c r="M17" s="3" t="s">
        <v>16</v>
      </c>
      <c r="N17" s="3" t="s">
        <v>7</v>
      </c>
      <c r="O17" s="3" t="s">
        <v>9</v>
      </c>
      <c r="P17" s="3" t="s">
        <v>1</v>
      </c>
      <c r="Q17" s="3" t="s">
        <v>14</v>
      </c>
      <c r="R17" s="3" t="s">
        <v>0</v>
      </c>
      <c r="S17" s="3" t="s">
        <v>17</v>
      </c>
      <c r="T17" s="3" t="s">
        <v>13</v>
      </c>
      <c r="U17" s="3" t="s">
        <v>2</v>
      </c>
      <c r="V17" s="3" t="s">
        <v>11</v>
      </c>
      <c r="W17" s="3" t="s">
        <v>8</v>
      </c>
      <c r="X17" s="3" t="s">
        <v>19</v>
      </c>
      <c r="BH17" s="92" t="str">
        <f>IF(G17="","",VLOOKUP(G17,과정코드!$A$2:$B$494,2,0))</f>
        <v/>
      </c>
      <c r="BI17" s="261"/>
    </row>
    <row r="18" spans="1:62" ht="23.1" customHeight="1">
      <c r="A18" s="778" t="s">
        <v>421</v>
      </c>
      <c r="B18" s="343">
        <v>11</v>
      </c>
      <c r="C18" s="161" t="s">
        <v>20</v>
      </c>
      <c r="D18" s="337" t="s">
        <v>21</v>
      </c>
      <c r="E18" s="337"/>
      <c r="F18" s="337"/>
      <c r="G18" s="350" t="s">
        <v>1388</v>
      </c>
      <c r="H18" s="93" t="str">
        <f>IFERROR(HYPERLINK("https://www.ksaedu.or.kr/front/btoc/crs/off/crssesDetail.html?crscd="&amp;BH18,"바로가기"),"")</f>
        <v>바로가기</v>
      </c>
      <c r="I18" s="24">
        <v>2</v>
      </c>
      <c r="J18" s="25">
        <v>14</v>
      </c>
      <c r="K18" s="345">
        <v>500</v>
      </c>
      <c r="L18" s="345">
        <v>550</v>
      </c>
      <c r="M18" s="135"/>
      <c r="N18" s="109"/>
      <c r="O18" s="135"/>
      <c r="P18" s="100" t="s">
        <v>199</v>
      </c>
      <c r="Q18" s="135"/>
      <c r="R18" s="100"/>
      <c r="S18" s="135"/>
      <c r="T18" s="100"/>
      <c r="U18" s="135"/>
      <c r="V18" s="100"/>
      <c r="W18" s="135"/>
      <c r="X18" s="100"/>
      <c r="BH18" s="92" t="str">
        <f>IF(G18="","",VLOOKUP(G18,과정코드!$A$2:$B$494,2,0))</f>
        <v>COL0104336</v>
      </c>
      <c r="BI18" s="261"/>
    </row>
    <row r="19" spans="1:62" ht="23.1" customHeight="1">
      <c r="A19" s="778"/>
      <c r="B19" s="343">
        <v>12</v>
      </c>
      <c r="C19" s="161" t="s">
        <v>20</v>
      </c>
      <c r="D19" s="337" t="s">
        <v>21</v>
      </c>
      <c r="E19" s="7"/>
      <c r="F19" s="337"/>
      <c r="G19" s="350" t="s">
        <v>1353</v>
      </c>
      <c r="H19" s="93" t="str">
        <f>IFERROR(HYPERLINK("https://www.ksaedu.or.kr/front/btoc/crs/off/crssesDetail.html?crscd="&amp;BH19,"바로가기"),"")</f>
        <v>바로가기</v>
      </c>
      <c r="I19" s="24">
        <v>1</v>
      </c>
      <c r="J19" s="25">
        <v>7</v>
      </c>
      <c r="K19" s="345">
        <v>320</v>
      </c>
      <c r="L19" s="345">
        <v>350</v>
      </c>
      <c r="M19" s="135"/>
      <c r="N19" s="346"/>
      <c r="O19" s="135"/>
      <c r="P19" s="100"/>
      <c r="Q19" s="135" t="s">
        <v>203</v>
      </c>
      <c r="R19" s="100"/>
      <c r="S19" s="135"/>
      <c r="T19" s="100"/>
      <c r="U19" s="135"/>
      <c r="V19" s="100"/>
      <c r="W19" s="135"/>
      <c r="X19" s="346"/>
      <c r="BH19" s="92" t="str">
        <f>IF(G19="","",VLOOKUP(G19,과정코드!$A$2:$B$494,2,0))</f>
        <v>COL0104329</v>
      </c>
      <c r="BI19" s="617"/>
      <c r="BJ19" s="598"/>
    </row>
    <row r="20" spans="1:62" ht="30" customHeight="1">
      <c r="A20" s="474" t="s">
        <v>1707</v>
      </c>
      <c r="B20" s="90"/>
      <c r="C20" s="90"/>
      <c r="D20" s="90"/>
      <c r="E20" s="90"/>
      <c r="F20" s="94"/>
      <c r="G20" s="94"/>
      <c r="H20" s="94"/>
      <c r="I20" s="90"/>
      <c r="J20" s="90"/>
      <c r="K20" s="90"/>
      <c r="L20" s="91"/>
      <c r="M20" s="3" t="s">
        <v>16</v>
      </c>
      <c r="N20" s="3" t="s">
        <v>7</v>
      </c>
      <c r="O20" s="3" t="s">
        <v>9</v>
      </c>
      <c r="P20" s="3" t="s">
        <v>1</v>
      </c>
      <c r="Q20" s="3" t="s">
        <v>14</v>
      </c>
      <c r="R20" s="3" t="s">
        <v>0</v>
      </c>
      <c r="S20" s="3" t="s">
        <v>17</v>
      </c>
      <c r="T20" s="3" t="s">
        <v>13</v>
      </c>
      <c r="U20" s="3" t="s">
        <v>2</v>
      </c>
      <c r="V20" s="3" t="s">
        <v>11</v>
      </c>
      <c r="W20" s="3" t="s">
        <v>8</v>
      </c>
      <c r="X20" s="3" t="s">
        <v>19</v>
      </c>
      <c r="BH20" s="92" t="str">
        <f>IF(G20="","",VLOOKUP(G20,과정코드!$A$2:$B$494,2,0))</f>
        <v/>
      </c>
      <c r="BI20" s="261"/>
    </row>
    <row r="21" spans="1:62" ht="23.1" customHeight="1">
      <c r="A21" s="780" t="s">
        <v>42</v>
      </c>
      <c r="B21" s="356">
        <v>13</v>
      </c>
      <c r="C21" s="161" t="s">
        <v>20</v>
      </c>
      <c r="D21" s="337" t="s">
        <v>21</v>
      </c>
      <c r="E21" s="18" t="s">
        <v>21</v>
      </c>
      <c r="F21" s="18"/>
      <c r="G21" s="357" t="s">
        <v>103</v>
      </c>
      <c r="H21" s="93" t="str">
        <f>IFERROR(HYPERLINK("https://www.ksaedu.or.kr/front/btoc/crs/off/crssesDetail.html?crscd="&amp;BH21,"바로가기"),"")</f>
        <v>바로가기</v>
      </c>
      <c r="I21" s="24">
        <v>2</v>
      </c>
      <c r="J21" s="25">
        <v>14</v>
      </c>
      <c r="K21" s="345">
        <v>510</v>
      </c>
      <c r="L21" s="345">
        <v>560</v>
      </c>
      <c r="M21" s="135"/>
      <c r="N21" s="346"/>
      <c r="O21" s="135"/>
      <c r="P21" s="100"/>
      <c r="Q21" s="135"/>
      <c r="R21" s="100" t="s">
        <v>198</v>
      </c>
      <c r="S21" s="135"/>
      <c r="T21" s="100"/>
      <c r="U21" s="135"/>
      <c r="V21" s="100"/>
      <c r="W21" s="135"/>
      <c r="X21" s="100"/>
      <c r="BH21" s="92" t="str">
        <f>IF(G21="","",VLOOKUP(G21,과정코드!$A$2:$B$494,2,0))</f>
        <v>COL0104364</v>
      </c>
      <c r="BI21" s="261"/>
    </row>
    <row r="22" spans="1:62" ht="23.1" customHeight="1">
      <c r="A22" s="781"/>
      <c r="B22" s="356">
        <v>14</v>
      </c>
      <c r="C22" s="161" t="s">
        <v>20</v>
      </c>
      <c r="D22" s="337" t="s">
        <v>21</v>
      </c>
      <c r="E22" s="18" t="s">
        <v>21</v>
      </c>
      <c r="F22" s="157"/>
      <c r="G22" s="358" t="s">
        <v>1808</v>
      </c>
      <c r="H22" s="93" t="str">
        <f>IFERROR(HYPERLINK("https://www.ksaedu.or.kr/front/btoc/crs/off/crssesDetail.html?crscd="&amp;BH22,"바로가기"),"")</f>
        <v>바로가기</v>
      </c>
      <c r="I22" s="24">
        <v>2</v>
      </c>
      <c r="J22" s="25">
        <v>14</v>
      </c>
      <c r="K22" s="345">
        <v>510</v>
      </c>
      <c r="L22" s="345">
        <v>560</v>
      </c>
      <c r="M22" s="135"/>
      <c r="N22" s="346"/>
      <c r="O22" s="135"/>
      <c r="P22" s="100"/>
      <c r="Q22" s="135"/>
      <c r="R22" s="100"/>
      <c r="S22" s="135"/>
      <c r="T22" s="100"/>
      <c r="U22" s="135"/>
      <c r="V22" s="100" t="s">
        <v>199</v>
      </c>
      <c r="W22" s="135"/>
      <c r="X22" s="100"/>
      <c r="BH22" s="92" t="str">
        <f>IF(G22="","",VLOOKUP(G22,과정코드!$A$2:$B$494,2,0))</f>
        <v>COL0104362</v>
      </c>
      <c r="BI22" s="261"/>
    </row>
    <row r="23" spans="1:62" ht="23.1" customHeight="1">
      <c r="A23" s="781"/>
      <c r="B23" s="356">
        <v>15</v>
      </c>
      <c r="C23" s="161" t="s">
        <v>20</v>
      </c>
      <c r="D23" s="337" t="s">
        <v>21</v>
      </c>
      <c r="E23" s="18" t="s">
        <v>21</v>
      </c>
      <c r="F23" s="18"/>
      <c r="G23" s="359" t="s">
        <v>71</v>
      </c>
      <c r="H23" s="93" t="str">
        <f>IFERROR(HYPERLINK("https://www.ksaedu.or.kr/front/btoc/crs/off/crssesDetail.html?crscd="&amp;BH23,"바로가기"),"")</f>
        <v>바로가기</v>
      </c>
      <c r="I23" s="24">
        <v>3</v>
      </c>
      <c r="J23" s="25">
        <v>21</v>
      </c>
      <c r="K23" s="345">
        <v>590</v>
      </c>
      <c r="L23" s="345">
        <v>660</v>
      </c>
      <c r="M23" s="135"/>
      <c r="N23" s="346"/>
      <c r="O23" s="135"/>
      <c r="P23" s="100"/>
      <c r="Q23" s="135"/>
      <c r="R23" s="100"/>
      <c r="S23" s="135" t="s">
        <v>846</v>
      </c>
      <c r="T23" s="100"/>
      <c r="U23" s="135"/>
      <c r="V23" s="100"/>
      <c r="W23" s="135"/>
      <c r="X23" s="100"/>
      <c r="BH23" s="92" t="str">
        <f>IF(G23="","",VLOOKUP(G23,과정코드!$A$2:$B$494,2,0))</f>
        <v>COL0104363</v>
      </c>
      <c r="BI23" s="261"/>
    </row>
    <row r="24" spans="1:62" ht="23.1" customHeight="1">
      <c r="A24" s="520" t="s">
        <v>1402</v>
      </c>
      <c r="B24" s="356">
        <v>16</v>
      </c>
      <c r="C24" s="161" t="s">
        <v>20</v>
      </c>
      <c r="D24" s="337" t="s">
        <v>21</v>
      </c>
      <c r="E24" s="18" t="s">
        <v>21</v>
      </c>
      <c r="F24" s="18"/>
      <c r="G24" s="359" t="s">
        <v>1815</v>
      </c>
      <c r="H24" s="93" t="str">
        <f>IFERROR(HYPERLINK("https://www.ksaedu.or.kr/front/btoc/crs/off/crssesDetail.html?crscd="&amp;BH24,"바로가기"),"")</f>
        <v>바로가기</v>
      </c>
      <c r="I24" s="24">
        <v>2</v>
      </c>
      <c r="J24" s="25">
        <v>14</v>
      </c>
      <c r="K24" s="345">
        <v>510</v>
      </c>
      <c r="L24" s="345">
        <v>560</v>
      </c>
      <c r="M24" s="135"/>
      <c r="N24" s="346"/>
      <c r="O24" s="135"/>
      <c r="P24" s="346" t="s">
        <v>212</v>
      </c>
      <c r="Q24" s="135"/>
      <c r="R24" s="100"/>
      <c r="S24" s="135"/>
      <c r="T24" s="100"/>
      <c r="U24" s="135" t="s">
        <v>207</v>
      </c>
      <c r="V24" s="100"/>
      <c r="W24" s="135"/>
      <c r="X24" s="100"/>
      <c r="BH24" s="92" t="str">
        <f>IF(G24="","",VLOOKUP(G24,과정코드!$A$2:$B$494,2,0))</f>
        <v>COL0104356</v>
      </c>
      <c r="BI24" s="617"/>
      <c r="BJ24" s="598"/>
    </row>
    <row r="25" spans="1:62" ht="30" customHeight="1">
      <c r="A25" s="474" t="s">
        <v>1670</v>
      </c>
      <c r="B25" s="90"/>
      <c r="C25" s="90"/>
      <c r="D25" s="90"/>
      <c r="E25" s="90"/>
      <c r="F25" s="90"/>
      <c r="G25" s="90"/>
      <c r="H25" s="94"/>
      <c r="I25" s="90"/>
      <c r="J25" s="90"/>
      <c r="K25" s="90"/>
      <c r="L25" s="91"/>
      <c r="M25" s="3" t="s">
        <v>16</v>
      </c>
      <c r="N25" s="3" t="s">
        <v>7</v>
      </c>
      <c r="O25" s="3" t="s">
        <v>9</v>
      </c>
      <c r="P25" s="3" t="s">
        <v>1</v>
      </c>
      <c r="Q25" s="3" t="s">
        <v>14</v>
      </c>
      <c r="R25" s="3" t="s">
        <v>0</v>
      </c>
      <c r="S25" s="3" t="s">
        <v>17</v>
      </c>
      <c r="T25" s="3" t="s">
        <v>13</v>
      </c>
      <c r="U25" s="3" t="s">
        <v>2</v>
      </c>
      <c r="V25" s="3" t="s">
        <v>11</v>
      </c>
      <c r="W25" s="3" t="s">
        <v>8</v>
      </c>
      <c r="X25" s="3" t="s">
        <v>19</v>
      </c>
      <c r="Y25" s="152">
        <f t="shared" ref="Y25:BE25" si="1">SUM(Y26:Y26)</f>
        <v>1</v>
      </c>
      <c r="Z25" s="152">
        <f t="shared" si="1"/>
        <v>1</v>
      </c>
      <c r="AA25" s="152">
        <f t="shared" si="1"/>
        <v>0</v>
      </c>
      <c r="AB25" s="152">
        <f t="shared" si="1"/>
        <v>0</v>
      </c>
      <c r="AC25" s="152">
        <f t="shared" si="1"/>
        <v>0</v>
      </c>
      <c r="AD25" s="152">
        <f t="shared" si="1"/>
        <v>1</v>
      </c>
      <c r="AE25" s="152">
        <f t="shared" si="1"/>
        <v>0</v>
      </c>
      <c r="AF25" s="152">
        <f t="shared" si="1"/>
        <v>0</v>
      </c>
      <c r="AG25" s="152">
        <f t="shared" si="1"/>
        <v>0</v>
      </c>
      <c r="AH25" s="152">
        <f t="shared" si="1"/>
        <v>0</v>
      </c>
      <c r="AI25" s="152">
        <f t="shared" si="1"/>
        <v>1</v>
      </c>
      <c r="AJ25" s="152">
        <f t="shared" si="1"/>
        <v>0</v>
      </c>
      <c r="AK25" s="152">
        <f t="shared" si="1"/>
        <v>0</v>
      </c>
      <c r="AL25" s="152">
        <f t="shared" si="1"/>
        <v>0</v>
      </c>
      <c r="AM25" s="152">
        <f t="shared" si="1"/>
        <v>0</v>
      </c>
      <c r="AN25" s="152">
        <f t="shared" si="1"/>
        <v>0</v>
      </c>
      <c r="AO25" s="152">
        <f t="shared" si="1"/>
        <v>0</v>
      </c>
      <c r="AP25" s="152">
        <f t="shared" si="1"/>
        <v>3</v>
      </c>
      <c r="AQ25" s="152">
        <f t="shared" si="1"/>
        <v>0</v>
      </c>
      <c r="AR25" s="152">
        <f t="shared" si="1"/>
        <v>0</v>
      </c>
      <c r="AS25" s="152">
        <f t="shared" si="1"/>
        <v>0</v>
      </c>
      <c r="AT25" s="152">
        <f t="shared" si="1"/>
        <v>3</v>
      </c>
      <c r="AU25" s="152">
        <f t="shared" si="1"/>
        <v>0</v>
      </c>
      <c r="AV25" s="152">
        <f t="shared" si="1"/>
        <v>0</v>
      </c>
      <c r="AW25" s="152">
        <f t="shared" si="1"/>
        <v>0</v>
      </c>
      <c r="AX25" s="152">
        <f t="shared" si="1"/>
        <v>0</v>
      </c>
      <c r="AY25" s="152">
        <f t="shared" si="1"/>
        <v>3</v>
      </c>
      <c r="AZ25" s="152">
        <f t="shared" si="1"/>
        <v>0</v>
      </c>
      <c r="BA25" s="152">
        <f t="shared" si="1"/>
        <v>0</v>
      </c>
      <c r="BB25" s="152">
        <f t="shared" si="1"/>
        <v>0</v>
      </c>
      <c r="BC25" s="152">
        <f t="shared" si="1"/>
        <v>0</v>
      </c>
      <c r="BD25" s="152">
        <f t="shared" si="1"/>
        <v>0</v>
      </c>
      <c r="BE25" s="152">
        <f t="shared" si="1"/>
        <v>0</v>
      </c>
      <c r="BF25" s="152"/>
      <c r="BG25" s="152"/>
      <c r="BH25" s="92" t="str">
        <f>IF(G25="","",VLOOKUP(G25,과정코드!$A$2:$B$494,2,0))</f>
        <v/>
      </c>
      <c r="BI25" s="261"/>
    </row>
    <row r="26" spans="1:62" ht="23.1" customHeight="1">
      <c r="A26" s="521" t="s">
        <v>313</v>
      </c>
      <c r="B26" s="4">
        <v>17</v>
      </c>
      <c r="C26" s="161" t="s">
        <v>20</v>
      </c>
      <c r="D26" s="18" t="s">
        <v>21</v>
      </c>
      <c r="E26" s="18"/>
      <c r="F26" s="154"/>
      <c r="G26" s="439" t="s">
        <v>1825</v>
      </c>
      <c r="H26" s="93" t="str">
        <f>IFERROR(HYPERLINK("https://www.ksaedu.or.kr/front/btoc/crs/off/crssesDetail.html?crscd="&amp;BH26,"바로가기"),"")</f>
        <v>바로가기</v>
      </c>
      <c r="I26" s="10">
        <v>3</v>
      </c>
      <c r="J26" s="11">
        <v>21</v>
      </c>
      <c r="K26" s="440">
        <v>590</v>
      </c>
      <c r="L26" s="440">
        <v>650</v>
      </c>
      <c r="M26" s="441"/>
      <c r="N26" s="442"/>
      <c r="O26" s="441" t="s">
        <v>879</v>
      </c>
      <c r="P26" s="443"/>
      <c r="Q26" s="441"/>
      <c r="R26" s="443"/>
      <c r="S26" s="441"/>
      <c r="T26" s="443"/>
      <c r="U26" s="441"/>
      <c r="V26" s="443"/>
      <c r="W26" s="441"/>
      <c r="X26" s="442"/>
      <c r="Y26" s="147">
        <f>COUNTA($M26:$X26)</f>
        <v>1</v>
      </c>
      <c r="Z26" s="149">
        <f>AA26+AD26</f>
        <v>1</v>
      </c>
      <c r="AA26" s="150">
        <f>AB26+AC26</f>
        <v>0</v>
      </c>
      <c r="AB26" s="147">
        <f t="array" ref="AB26">(SUM(LEN($M26:$X26)-LEN(SUBSTITUTE($M26:$X26,"역삼","")))/LEN("역삼"))</f>
        <v>0</v>
      </c>
      <c r="AC26" s="147">
        <f t="array" ref="AC26">SUM(SUM(LEN($M26:X26)-LEN(SUBSTITUTE($M26:X26,"선릉","")))/LEN("선릉"),SUM(LEN(M26:$X26)-LEN(SUBSTITUTE($M26:$X26,"가산","")))/LEN("가산"))</f>
        <v>0</v>
      </c>
      <c r="AD26" s="150">
        <f t="shared" ref="AD26" si="2">SUM(AE26:AO26)</f>
        <v>1</v>
      </c>
      <c r="AE26" s="147">
        <f t="array" ref="AE26">(SUM(LEN($M26:$X26)-LEN(SUBSTITUTE($M26:$X26,"대전","")))/LEN("대전"))</f>
        <v>0</v>
      </c>
      <c r="AF26" s="147">
        <f t="array" ref="AF26">(SUM(LEN($M26:$X26)-LEN(SUBSTITUTE($M26:$X26,"대구","")))/LEN("대구"))</f>
        <v>0</v>
      </c>
      <c r="AG26" s="147">
        <f t="array" ref="AG26">(SUM(LEN($M26:$X26)-LEN(SUBSTITUTE($M26:$X26,"부산","")))/LEN("부산"))</f>
        <v>0</v>
      </c>
      <c r="AH26" s="147">
        <f t="array" ref="AH26">(SUM(LEN($M26:$X26)-LEN(SUBSTITUTE($M26:$X26,"광주","")))/LEN("광주"))</f>
        <v>0</v>
      </c>
      <c r="AI26" s="147">
        <f t="array" ref="AI26">SUM(SUM(LEN($M26:$X26)-LEN(SUBSTITUTE($M26:$X26,"수원","")))/LEN("수원"),SUM(LEN($M26:$X26)-LEN(SUBSTITUTE($M26:$X26,"춘천","")))/LEN("춘천"),SUM(LEN($M26:$X26)-LEN(SUBSTITUTE($M26:$X26,"의정부","")))/LEN("의정부"),SUM(LEN($M26:$X26)-LEN(SUBSTITUTE($M26:$X26,"원주","")))/LEN("원주"))</f>
        <v>1</v>
      </c>
      <c r="AJ26" s="147">
        <f t="array" ref="AJ26">(SUM(LEN($M26:$X26)-LEN(SUBSTITUTE($M26:$X26,"청주","")))/LEN("청주"))</f>
        <v>0</v>
      </c>
      <c r="AK26" s="147">
        <f t="array" ref="AK26">(SUM(LEN($M26:$X26)-LEN(SUBSTITUTE($M26:$X26,"인천","")))/LEN("인천"))</f>
        <v>0</v>
      </c>
      <c r="AL26" s="147">
        <f t="array" ref="AL26">SUM(SUM(LEN($M26:X26)-LEN(SUBSTITUTE($M26:X26,"충북","")))/LEN("충북"),SUM(LEN(M26:$X26)-LEN(SUBSTITUTE($M26:$X26,"아산","")))/LEN("아산"))</f>
        <v>0</v>
      </c>
      <c r="AM26" s="147">
        <f t="array" ref="AM26">(SUM(LEN($M26:$X26)-LEN(SUBSTITUTE($M26:$X26,"울산","")))/LEN("울산"))</f>
        <v>0</v>
      </c>
      <c r="AN26" s="147">
        <f t="array" ref="AN26">(SUM(LEN($M26:$X26)-LEN(SUBSTITUTE($M26:$X26,"창원","")))/LEN("창원"))</f>
        <v>0</v>
      </c>
      <c r="AO26" s="147">
        <f t="array" ref="AO26">(SUM(LEN($M26:$X26)-LEN(SUBSTITUTE($M26:$X26,"전주","")))/LEN("전주"))</f>
        <v>0</v>
      </c>
      <c r="AP26" s="153">
        <f>AQ26+AT26</f>
        <v>3</v>
      </c>
      <c r="AQ26" s="151">
        <f t="shared" ref="AQ26" si="3">AR26+AS26</f>
        <v>0</v>
      </c>
      <c r="AR26" s="148">
        <f>$I26*AB26</f>
        <v>0</v>
      </c>
      <c r="AS26" s="148">
        <f>$I26*AC26</f>
        <v>0</v>
      </c>
      <c r="AT26" s="151">
        <f t="shared" ref="AT26" si="4">SUM(AU26:BE26)</f>
        <v>3</v>
      </c>
      <c r="AU26" s="148">
        <f t="shared" ref="AU26:BE26" si="5">$I26*AE26</f>
        <v>0</v>
      </c>
      <c r="AV26" s="148">
        <f t="shared" si="5"/>
        <v>0</v>
      </c>
      <c r="AW26" s="148">
        <f t="shared" si="5"/>
        <v>0</v>
      </c>
      <c r="AX26" s="148">
        <f t="shared" si="5"/>
        <v>0</v>
      </c>
      <c r="AY26" s="148">
        <f t="shared" si="5"/>
        <v>3</v>
      </c>
      <c r="AZ26" s="148">
        <f t="shared" si="5"/>
        <v>0</v>
      </c>
      <c r="BA26" s="148">
        <f t="shared" si="5"/>
        <v>0</v>
      </c>
      <c r="BB26" s="148">
        <f t="shared" si="5"/>
        <v>0</v>
      </c>
      <c r="BC26" s="148">
        <f t="shared" si="5"/>
        <v>0</v>
      </c>
      <c r="BD26" s="148">
        <f t="shared" si="5"/>
        <v>0</v>
      </c>
      <c r="BE26" s="148">
        <f t="shared" si="5"/>
        <v>0</v>
      </c>
      <c r="BF26" s="638"/>
      <c r="BG26" s="638"/>
      <c r="BH26" s="92" t="str">
        <f>IF(G26="","",VLOOKUP(G26,과정코드!$A$2:$B$494,2,0))</f>
        <v>COL0104415</v>
      </c>
      <c r="BI26" s="617"/>
      <c r="BJ26" s="598"/>
    </row>
    <row r="27" spans="1:62" ht="30" customHeight="1">
      <c r="A27" s="474" t="s">
        <v>1671</v>
      </c>
      <c r="B27" s="90"/>
      <c r="C27" s="90"/>
      <c r="D27" s="90"/>
      <c r="E27" s="90"/>
      <c r="F27" s="90"/>
      <c r="G27" s="90"/>
      <c r="H27" s="95"/>
      <c r="I27" s="90"/>
      <c r="J27" s="90"/>
      <c r="K27" s="90"/>
      <c r="L27" s="91"/>
      <c r="M27" s="37" t="s">
        <v>16</v>
      </c>
      <c r="N27" s="37" t="s">
        <v>7</v>
      </c>
      <c r="O27" s="37" t="s">
        <v>9</v>
      </c>
      <c r="P27" s="37" t="s">
        <v>1</v>
      </c>
      <c r="Q27" s="37" t="s">
        <v>14</v>
      </c>
      <c r="R27" s="37" t="s">
        <v>0</v>
      </c>
      <c r="S27" s="37" t="s">
        <v>17</v>
      </c>
      <c r="T27" s="37" t="s">
        <v>13</v>
      </c>
      <c r="U27" s="37" t="s">
        <v>2</v>
      </c>
      <c r="V27" s="37" t="s">
        <v>11</v>
      </c>
      <c r="W27" s="37" t="s">
        <v>8</v>
      </c>
      <c r="X27" s="37" t="s">
        <v>19</v>
      </c>
      <c r="Y27" s="152">
        <f t="shared" ref="Y27:BE27" si="6">SUM(Y28:Y28)</f>
        <v>1</v>
      </c>
      <c r="Z27" s="152">
        <f t="shared" si="6"/>
        <v>1</v>
      </c>
      <c r="AA27" s="152">
        <f t="shared" si="6"/>
        <v>0</v>
      </c>
      <c r="AB27" s="152">
        <f t="shared" si="6"/>
        <v>0</v>
      </c>
      <c r="AC27" s="152">
        <f t="shared" si="6"/>
        <v>0</v>
      </c>
      <c r="AD27" s="152">
        <f t="shared" si="6"/>
        <v>1</v>
      </c>
      <c r="AE27" s="152">
        <f t="shared" si="6"/>
        <v>0</v>
      </c>
      <c r="AF27" s="152">
        <f t="shared" si="6"/>
        <v>0</v>
      </c>
      <c r="AG27" s="152">
        <f t="shared" si="6"/>
        <v>0</v>
      </c>
      <c r="AH27" s="152">
        <f t="shared" si="6"/>
        <v>0</v>
      </c>
      <c r="AI27" s="152">
        <f t="shared" si="6"/>
        <v>1</v>
      </c>
      <c r="AJ27" s="152">
        <f t="shared" si="6"/>
        <v>0</v>
      </c>
      <c r="AK27" s="152">
        <f t="shared" si="6"/>
        <v>0</v>
      </c>
      <c r="AL27" s="152">
        <f t="shared" si="6"/>
        <v>0</v>
      </c>
      <c r="AM27" s="152">
        <f t="shared" si="6"/>
        <v>0</v>
      </c>
      <c r="AN27" s="152">
        <f t="shared" si="6"/>
        <v>0</v>
      </c>
      <c r="AO27" s="152">
        <f t="shared" si="6"/>
        <v>0</v>
      </c>
      <c r="AP27" s="152">
        <f t="shared" si="6"/>
        <v>2</v>
      </c>
      <c r="AQ27" s="152">
        <f t="shared" si="6"/>
        <v>0</v>
      </c>
      <c r="AR27" s="152">
        <f t="shared" si="6"/>
        <v>0</v>
      </c>
      <c r="AS27" s="152">
        <f t="shared" si="6"/>
        <v>0</v>
      </c>
      <c r="AT27" s="152">
        <f t="shared" si="6"/>
        <v>2</v>
      </c>
      <c r="AU27" s="152">
        <f t="shared" si="6"/>
        <v>0</v>
      </c>
      <c r="AV27" s="152">
        <f t="shared" si="6"/>
        <v>0</v>
      </c>
      <c r="AW27" s="152">
        <f t="shared" si="6"/>
        <v>0</v>
      </c>
      <c r="AX27" s="152">
        <f t="shared" si="6"/>
        <v>0</v>
      </c>
      <c r="AY27" s="152">
        <f t="shared" si="6"/>
        <v>2</v>
      </c>
      <c r="AZ27" s="152">
        <f t="shared" si="6"/>
        <v>0</v>
      </c>
      <c r="BA27" s="152">
        <f t="shared" si="6"/>
        <v>0</v>
      </c>
      <c r="BB27" s="152">
        <f t="shared" si="6"/>
        <v>0</v>
      </c>
      <c r="BC27" s="152">
        <f t="shared" si="6"/>
        <v>0</v>
      </c>
      <c r="BD27" s="152">
        <f t="shared" si="6"/>
        <v>0</v>
      </c>
      <c r="BE27" s="152">
        <f t="shared" si="6"/>
        <v>0</v>
      </c>
      <c r="BF27" s="152"/>
      <c r="BG27" s="152"/>
      <c r="BH27" s="92" t="str">
        <f>IF(G27="","",VLOOKUP(G27,과정코드!$A$2:$B$494,2,0))</f>
        <v/>
      </c>
      <c r="BI27" s="623"/>
      <c r="BJ27" s="599"/>
    </row>
    <row r="28" spans="1:62" ht="23.1" customHeight="1">
      <c r="A28" s="519" t="s">
        <v>1935</v>
      </c>
      <c r="B28" s="4">
        <v>18</v>
      </c>
      <c r="C28" s="161" t="s">
        <v>20</v>
      </c>
      <c r="D28" s="18" t="s">
        <v>21</v>
      </c>
      <c r="E28" s="18"/>
      <c r="F28" s="154"/>
      <c r="G28" s="138" t="s">
        <v>85</v>
      </c>
      <c r="H28" s="93" t="str">
        <f>IFERROR(HYPERLINK("https://www.ksaedu.or.kr/front/btoc/crs/off/crssesDetail.html?crscd="&amp;BH28,"바로가기"),"")</f>
        <v>바로가기</v>
      </c>
      <c r="I28" s="31">
        <v>2</v>
      </c>
      <c r="J28" s="29">
        <v>14</v>
      </c>
      <c r="K28" s="17">
        <v>450</v>
      </c>
      <c r="L28" s="17">
        <v>500</v>
      </c>
      <c r="M28" s="135"/>
      <c r="N28" s="23"/>
      <c r="O28" s="135"/>
      <c r="P28" s="23"/>
      <c r="Q28" s="135"/>
      <c r="R28" s="23"/>
      <c r="S28" s="135"/>
      <c r="T28" s="100"/>
      <c r="U28" s="135"/>
      <c r="V28" s="100" t="s">
        <v>199</v>
      </c>
      <c r="W28" s="135"/>
      <c r="X28" s="100"/>
      <c r="Y28" s="147">
        <f>COUNTA($M28:$X28)</f>
        <v>1</v>
      </c>
      <c r="Z28" s="149">
        <f t="shared" ref="Z28" si="7">AA28+AD28</f>
        <v>1</v>
      </c>
      <c r="AA28" s="150">
        <f t="shared" ref="AA28" si="8">AB28+AC28</f>
        <v>0</v>
      </c>
      <c r="AB28" s="147">
        <f t="array" ref="AB28">(SUM(LEN($M28:$X28)-LEN(SUBSTITUTE($M28:$X28,"역삼","")))/LEN("역삼"))</f>
        <v>0</v>
      </c>
      <c r="AC28" s="147">
        <f t="array" ref="AC28">SUM(SUM(LEN($M28:X28)-LEN(SUBSTITUTE($M28:X28,"선릉","")))/LEN("선릉"),SUM(LEN(M28:$X28)-LEN(SUBSTITUTE($M28:$X28,"가산","")))/LEN("가산"))</f>
        <v>0</v>
      </c>
      <c r="AD28" s="150">
        <f t="shared" ref="AD28" si="9">SUM(AE28:AO28)</f>
        <v>1</v>
      </c>
      <c r="AE28" s="147">
        <f t="array" ref="AE28">(SUM(LEN($M28:$X28)-LEN(SUBSTITUTE($M28:$X28,"대전","")))/LEN("대전"))</f>
        <v>0</v>
      </c>
      <c r="AF28" s="147">
        <f t="array" ref="AF28">(SUM(LEN($M28:$X28)-LEN(SUBSTITUTE($M28:$X28,"대구","")))/LEN("대구"))</f>
        <v>0</v>
      </c>
      <c r="AG28" s="147">
        <f t="array" ref="AG28">(SUM(LEN($M28:$X28)-LEN(SUBSTITUTE($M28:$X28,"부산","")))/LEN("부산"))</f>
        <v>0</v>
      </c>
      <c r="AH28" s="147">
        <f t="array" ref="AH28">(SUM(LEN($M28:$X28)-LEN(SUBSTITUTE($M28:$X28,"광주","")))/LEN("광주"))</f>
        <v>0</v>
      </c>
      <c r="AI28" s="147">
        <f t="array" ref="AI28">SUM(SUM(LEN($M28:$X28)-LEN(SUBSTITUTE($M28:$X28,"수원","")))/LEN("수원"),SUM(LEN($M28:$X28)-LEN(SUBSTITUTE($M28:$X28,"춘천","")))/LEN("춘천"),SUM(LEN($M28:$X28)-LEN(SUBSTITUTE($M28:$X28,"의정부","")))/LEN("의정부"),SUM(LEN($M28:$X28)-LEN(SUBSTITUTE($M28:$X28,"원주","")))/LEN("원주"))</f>
        <v>1</v>
      </c>
      <c r="AJ28" s="147">
        <f t="array" ref="AJ28">(SUM(LEN($M28:$X28)-LEN(SUBSTITUTE($M28:$X28,"청주","")))/LEN("청주"))</f>
        <v>0</v>
      </c>
      <c r="AK28" s="147">
        <f t="array" ref="AK28">(SUM(LEN($M28:$X28)-LEN(SUBSTITUTE($M28:$X28,"인천","")))/LEN("인천"))</f>
        <v>0</v>
      </c>
      <c r="AL28" s="147">
        <f t="array" ref="AL28">SUM(SUM(LEN($M28:X28)-LEN(SUBSTITUTE($M28:X28,"충북","")))/LEN("충북"),SUM(LEN(M28:$X28)-LEN(SUBSTITUTE($M28:$X28,"아산","")))/LEN("아산"))</f>
        <v>0</v>
      </c>
      <c r="AM28" s="147">
        <f t="array" ref="AM28">(SUM(LEN($M28:$X28)-LEN(SUBSTITUTE($M28:$X28,"울산","")))/LEN("울산"))</f>
        <v>0</v>
      </c>
      <c r="AN28" s="147">
        <f t="array" ref="AN28">(SUM(LEN($M28:$X28)-LEN(SUBSTITUTE($M28:$X28,"창원","")))/LEN("창원"))</f>
        <v>0</v>
      </c>
      <c r="AO28" s="147">
        <f t="array" ref="AO28">(SUM(LEN($M28:$X28)-LEN(SUBSTITUTE($M28:$X28,"전주","")))/LEN("전주"))</f>
        <v>0</v>
      </c>
      <c r="AP28" s="153">
        <f t="shared" ref="AP28" si="10">AQ28+AT28</f>
        <v>2</v>
      </c>
      <c r="AQ28" s="151">
        <f t="shared" ref="AQ28" si="11">AR28+AS28</f>
        <v>0</v>
      </c>
      <c r="AR28" s="148">
        <f>$I28*AB28</f>
        <v>0</v>
      </c>
      <c r="AS28" s="148">
        <f>$I28*AC28</f>
        <v>0</v>
      </c>
      <c r="AT28" s="151">
        <f t="shared" ref="AT28" si="12">SUM(AU28:BE28)</f>
        <v>2</v>
      </c>
      <c r="AU28" s="148">
        <f t="shared" ref="AU28:BE28" si="13">$I28*AE28</f>
        <v>0</v>
      </c>
      <c r="AV28" s="148">
        <f t="shared" si="13"/>
        <v>0</v>
      </c>
      <c r="AW28" s="148">
        <f t="shared" si="13"/>
        <v>0</v>
      </c>
      <c r="AX28" s="148">
        <f t="shared" si="13"/>
        <v>0</v>
      </c>
      <c r="AY28" s="148">
        <f t="shared" si="13"/>
        <v>2</v>
      </c>
      <c r="AZ28" s="148">
        <f t="shared" si="13"/>
        <v>0</v>
      </c>
      <c r="BA28" s="148">
        <f t="shared" si="13"/>
        <v>0</v>
      </c>
      <c r="BB28" s="148">
        <f t="shared" si="13"/>
        <v>0</v>
      </c>
      <c r="BC28" s="148">
        <f t="shared" si="13"/>
        <v>0</v>
      </c>
      <c r="BD28" s="148">
        <f t="shared" si="13"/>
        <v>0</v>
      </c>
      <c r="BE28" s="148">
        <f t="shared" si="13"/>
        <v>0</v>
      </c>
      <c r="BF28" s="638"/>
      <c r="BG28" s="638"/>
      <c r="BH28" s="92" t="str">
        <f>IF(G28="","",VLOOKUP(G28,과정코드!$A$2:$B$494,2,0))</f>
        <v>COL0104431</v>
      </c>
      <c r="BI28" s="617"/>
      <c r="BJ28" s="598"/>
    </row>
    <row r="29" spans="1:62" s="38" customFormat="1" ht="30" customHeight="1">
      <c r="A29" s="89" t="s">
        <v>1324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/>
      <c r="M29" s="3" t="s">
        <v>16</v>
      </c>
      <c r="N29" s="3" t="s">
        <v>7</v>
      </c>
      <c r="O29" s="3" t="s">
        <v>9</v>
      </c>
      <c r="P29" s="3" t="s">
        <v>1</v>
      </c>
      <c r="Q29" s="3" t="s">
        <v>14</v>
      </c>
      <c r="R29" s="3" t="s">
        <v>0</v>
      </c>
      <c r="S29" s="3" t="s">
        <v>17</v>
      </c>
      <c r="T29" s="3" t="s">
        <v>13</v>
      </c>
      <c r="U29" s="3" t="s">
        <v>2</v>
      </c>
      <c r="V29" s="3" t="s">
        <v>11</v>
      </c>
      <c r="W29" s="3" t="s">
        <v>8</v>
      </c>
      <c r="X29" s="3" t="s">
        <v>19</v>
      </c>
      <c r="Y29" s="152">
        <f t="shared" ref="Y29:BE29" si="14">SUM(Y30:Y33)</f>
        <v>5</v>
      </c>
      <c r="Z29" s="152">
        <f t="shared" si="14"/>
        <v>5</v>
      </c>
      <c r="AA29" s="152">
        <f t="shared" si="14"/>
        <v>0</v>
      </c>
      <c r="AB29" s="152">
        <f t="shared" si="14"/>
        <v>0</v>
      </c>
      <c r="AC29" s="152">
        <f t="shared" si="14"/>
        <v>0</v>
      </c>
      <c r="AD29" s="152">
        <f t="shared" si="14"/>
        <v>5</v>
      </c>
      <c r="AE29" s="152">
        <f t="shared" si="14"/>
        <v>0</v>
      </c>
      <c r="AF29" s="152">
        <f t="shared" si="14"/>
        <v>0</v>
      </c>
      <c r="AG29" s="152">
        <f t="shared" si="14"/>
        <v>0</v>
      </c>
      <c r="AH29" s="152">
        <f t="shared" si="14"/>
        <v>0</v>
      </c>
      <c r="AI29" s="152">
        <f t="shared" si="14"/>
        <v>5</v>
      </c>
      <c r="AJ29" s="152">
        <f t="shared" si="14"/>
        <v>0</v>
      </c>
      <c r="AK29" s="152">
        <f t="shared" si="14"/>
        <v>0</v>
      </c>
      <c r="AL29" s="152">
        <f t="shared" si="14"/>
        <v>0</v>
      </c>
      <c r="AM29" s="152">
        <f t="shared" si="14"/>
        <v>0</v>
      </c>
      <c r="AN29" s="152">
        <f t="shared" si="14"/>
        <v>0</v>
      </c>
      <c r="AO29" s="152">
        <f t="shared" si="14"/>
        <v>0</v>
      </c>
      <c r="AP29" s="152">
        <f t="shared" si="14"/>
        <v>12</v>
      </c>
      <c r="AQ29" s="152">
        <f t="shared" si="14"/>
        <v>0</v>
      </c>
      <c r="AR29" s="152">
        <f t="shared" si="14"/>
        <v>0</v>
      </c>
      <c r="AS29" s="152">
        <f t="shared" si="14"/>
        <v>0</v>
      </c>
      <c r="AT29" s="152">
        <f t="shared" si="14"/>
        <v>12</v>
      </c>
      <c r="AU29" s="152">
        <f t="shared" si="14"/>
        <v>0</v>
      </c>
      <c r="AV29" s="152">
        <f t="shared" si="14"/>
        <v>0</v>
      </c>
      <c r="AW29" s="152">
        <f t="shared" si="14"/>
        <v>0</v>
      </c>
      <c r="AX29" s="152">
        <f t="shared" si="14"/>
        <v>0</v>
      </c>
      <c r="AY29" s="152">
        <f t="shared" si="14"/>
        <v>12</v>
      </c>
      <c r="AZ29" s="152">
        <f t="shared" si="14"/>
        <v>0</v>
      </c>
      <c r="BA29" s="152">
        <f t="shared" si="14"/>
        <v>0</v>
      </c>
      <c r="BB29" s="152">
        <f t="shared" si="14"/>
        <v>0</v>
      </c>
      <c r="BC29" s="152">
        <f t="shared" si="14"/>
        <v>0</v>
      </c>
      <c r="BD29" s="152">
        <f t="shared" si="14"/>
        <v>0</v>
      </c>
      <c r="BE29" s="152">
        <f t="shared" si="14"/>
        <v>0</v>
      </c>
      <c r="BF29" s="152"/>
      <c r="BG29" s="152"/>
      <c r="BH29" s="92" t="str">
        <f>IF(G29="","",VLOOKUP(G29,과정코드!$A$2:$B$494,2,0))</f>
        <v/>
      </c>
      <c r="BI29" s="506"/>
    </row>
    <row r="30" spans="1:62" s="38" customFormat="1" ht="23.1" customHeight="1">
      <c r="A30" s="796" t="s">
        <v>605</v>
      </c>
      <c r="B30" s="4">
        <v>19</v>
      </c>
      <c r="C30" s="76" t="s">
        <v>20</v>
      </c>
      <c r="D30" s="108" t="s">
        <v>21</v>
      </c>
      <c r="E30" s="41" t="s">
        <v>21</v>
      </c>
      <c r="F30" s="41"/>
      <c r="G30" s="178" t="s">
        <v>211</v>
      </c>
      <c r="H30" s="93" t="str">
        <f>IFERROR(HYPERLINK("https://www.ksaedu.or.kr/front/btoc/crs/off/crssesDetail.html?crscd="&amp;BH30,"바로가기"),"")</f>
        <v>바로가기</v>
      </c>
      <c r="I30" s="10">
        <v>2</v>
      </c>
      <c r="J30" s="11">
        <v>14</v>
      </c>
      <c r="K30" s="30">
        <v>540</v>
      </c>
      <c r="L30" s="30">
        <v>600</v>
      </c>
      <c r="M30" s="177"/>
      <c r="N30" s="20"/>
      <c r="O30" s="177"/>
      <c r="P30" s="20"/>
      <c r="Q30" s="177"/>
      <c r="R30" s="349" t="s">
        <v>1936</v>
      </c>
      <c r="S30" s="177"/>
      <c r="T30" s="20"/>
      <c r="U30" s="177" t="s">
        <v>1937</v>
      </c>
      <c r="V30" s="20"/>
      <c r="W30" s="177"/>
      <c r="X30" s="20"/>
      <c r="Y30" s="147">
        <f t="shared" ref="Y30:Y33" si="15">COUNTA($M30:$X30)</f>
        <v>2</v>
      </c>
      <c r="Z30" s="149">
        <f t="shared" ref="Z30:Z33" si="16">AA30+AD30</f>
        <v>2</v>
      </c>
      <c r="AA30" s="150">
        <f t="shared" ref="AA30" si="17">AB30+AC30</f>
        <v>0</v>
      </c>
      <c r="AB30" s="147">
        <f t="array" ref="AB30">(SUM(LEN($M30:$X30)-LEN(SUBSTITUTE($M30:$X30,"역삼","")))/LEN("역삼"))</f>
        <v>0</v>
      </c>
      <c r="AC30" s="147">
        <f t="array" ref="AC30">SUM(SUM(LEN($M30:X30)-LEN(SUBSTITUTE($M30:X30,"선릉","")))/LEN("선릉"),SUM(LEN(M30:$X30)-LEN(SUBSTITUTE($M30:$X30,"가산","")))/LEN("가산"))</f>
        <v>0</v>
      </c>
      <c r="AD30" s="150">
        <f t="shared" ref="AD30:AD33" si="18">SUM(AE30:AO30)</f>
        <v>2</v>
      </c>
      <c r="AE30" s="147">
        <f t="array" ref="AE30">(SUM(LEN($M30:$X30)-LEN(SUBSTITUTE($M30:$X30,"대전","")))/LEN("대전"))</f>
        <v>0</v>
      </c>
      <c r="AF30" s="147">
        <f t="array" ref="AF30">(SUM(LEN($M30:$X30)-LEN(SUBSTITUTE($M30:$X30,"대구","")))/LEN("대구"))</f>
        <v>0</v>
      </c>
      <c r="AG30" s="147">
        <f t="array" ref="AG30">(SUM(LEN($M30:$X30)-LEN(SUBSTITUTE($M30:$X30,"부산","")))/LEN("부산"))</f>
        <v>0</v>
      </c>
      <c r="AH30" s="147">
        <f t="array" ref="AH30">(SUM(LEN($M30:$X30)-LEN(SUBSTITUTE($M30:$X30,"광주","")))/LEN("광주"))</f>
        <v>0</v>
      </c>
      <c r="AI30" s="147">
        <f t="array" ref="AI30">SUM(SUM(LEN($M30:$X30)-LEN(SUBSTITUTE($M30:$X30,"수원","")))/LEN("수원"),SUM(LEN($M30:$X30)-LEN(SUBSTITUTE($M30:$X30,"춘천","")))/LEN("춘천"),SUM(LEN($M30:$X30)-LEN(SUBSTITUTE($M30:$X30,"의정부","")))/LEN("의정부"),SUM(LEN($M30:$X30)-LEN(SUBSTITUTE($M30:$X30,"원주","")))/LEN("원주"))</f>
        <v>2</v>
      </c>
      <c r="AJ30" s="147">
        <f t="array" ref="AJ30">(SUM(LEN($M30:$X30)-LEN(SUBSTITUTE($M30:$X30,"청주","")))/LEN("청주"))</f>
        <v>0</v>
      </c>
      <c r="AK30" s="147">
        <f t="array" ref="AK30">(SUM(LEN($M30:$X30)-LEN(SUBSTITUTE($M30:$X30,"인천","")))/LEN("인천"))</f>
        <v>0</v>
      </c>
      <c r="AL30" s="147">
        <f t="array" ref="AL30">SUM(SUM(LEN($M30:X30)-LEN(SUBSTITUTE($M30:X30,"충북","")))/LEN("충북"),SUM(LEN(M30:$X30)-LEN(SUBSTITUTE($M30:$X30,"아산","")))/LEN("아산"))</f>
        <v>0</v>
      </c>
      <c r="AM30" s="147">
        <f t="array" ref="AM30">(SUM(LEN($M30:$X30)-LEN(SUBSTITUTE($M30:$X30,"울산","")))/LEN("울산"))</f>
        <v>0</v>
      </c>
      <c r="AN30" s="147">
        <f t="array" ref="AN30">(SUM(LEN($M30:$X30)-LEN(SUBSTITUTE($M30:$X30,"창원","")))/LEN("창원"))</f>
        <v>0</v>
      </c>
      <c r="AO30" s="147">
        <f t="array" ref="AO30">(SUM(LEN($M30:$X30)-LEN(SUBSTITUTE($M30:$X30,"전주","")))/LEN("전주"))</f>
        <v>0</v>
      </c>
      <c r="AP30" s="176">
        <f t="shared" ref="AP30:AP33" si="19">AQ30+AT30</f>
        <v>4</v>
      </c>
      <c r="AQ30" s="175">
        <f t="shared" ref="AQ30:AQ33" si="20">AR30+AS30</f>
        <v>0</v>
      </c>
      <c r="AR30" s="174">
        <f t="shared" ref="AR30:AS33" si="21">$I30*AB30</f>
        <v>0</v>
      </c>
      <c r="AS30" s="174">
        <f t="shared" si="21"/>
        <v>0</v>
      </c>
      <c r="AT30" s="175">
        <f t="shared" ref="AT30:AT33" si="22">SUM(AU30:BE30)</f>
        <v>4</v>
      </c>
      <c r="AU30" s="174">
        <f t="shared" ref="AU30:BE33" si="23">$I30*AE30</f>
        <v>0</v>
      </c>
      <c r="AV30" s="174">
        <f t="shared" si="23"/>
        <v>0</v>
      </c>
      <c r="AW30" s="174">
        <f t="shared" si="23"/>
        <v>0</v>
      </c>
      <c r="AX30" s="174">
        <f t="shared" si="23"/>
        <v>0</v>
      </c>
      <c r="AY30" s="174">
        <f t="shared" si="23"/>
        <v>4</v>
      </c>
      <c r="AZ30" s="174">
        <f t="shared" si="23"/>
        <v>0</v>
      </c>
      <c r="BA30" s="174">
        <f t="shared" si="23"/>
        <v>0</v>
      </c>
      <c r="BB30" s="174">
        <f t="shared" si="23"/>
        <v>0</v>
      </c>
      <c r="BC30" s="174">
        <f t="shared" si="23"/>
        <v>0</v>
      </c>
      <c r="BD30" s="174">
        <f t="shared" si="23"/>
        <v>0</v>
      </c>
      <c r="BE30" s="174">
        <f t="shared" si="23"/>
        <v>0</v>
      </c>
      <c r="BF30" s="640"/>
      <c r="BG30" s="640"/>
      <c r="BH30" s="92" t="str">
        <f>IF(G30="","",VLOOKUP(G30,과정코드!$A$2:$B$494,2,0))</f>
        <v>COL0104739</v>
      </c>
      <c r="BI30" s="506"/>
    </row>
    <row r="31" spans="1:62" s="38" customFormat="1" ht="23.1" customHeight="1">
      <c r="A31" s="797"/>
      <c r="B31" s="4">
        <v>20</v>
      </c>
      <c r="C31" s="76" t="s">
        <v>20</v>
      </c>
      <c r="D31" s="108" t="s">
        <v>21</v>
      </c>
      <c r="E31" s="108" t="s">
        <v>21</v>
      </c>
      <c r="F31" s="108"/>
      <c r="G31" s="178" t="s">
        <v>332</v>
      </c>
      <c r="H31" s="93" t="str">
        <f>IFERROR(HYPERLINK("https://www.ksaedu.or.kr/front/btoc/crs/off/crssesDetail.html?crscd="&amp;BH31,"바로가기"),"")</f>
        <v>바로가기</v>
      </c>
      <c r="I31" s="24">
        <v>3</v>
      </c>
      <c r="J31" s="25">
        <v>21</v>
      </c>
      <c r="K31" s="30">
        <v>640</v>
      </c>
      <c r="L31" s="30">
        <v>700</v>
      </c>
      <c r="M31" s="177"/>
      <c r="N31" s="20"/>
      <c r="O31" s="177"/>
      <c r="P31" s="20" t="s">
        <v>586</v>
      </c>
      <c r="Q31" s="177"/>
      <c r="R31" s="349"/>
      <c r="S31" s="177"/>
      <c r="T31" s="20"/>
      <c r="U31" s="177"/>
      <c r="V31" s="20"/>
      <c r="W31" s="177"/>
      <c r="X31" s="20"/>
      <c r="Y31" s="147">
        <f t="shared" si="15"/>
        <v>1</v>
      </c>
      <c r="Z31" s="149">
        <f t="shared" si="16"/>
        <v>1</v>
      </c>
      <c r="AA31" s="150">
        <f t="shared" ref="AA31:AA33" si="24">AB31+AC31</f>
        <v>0</v>
      </c>
      <c r="AB31" s="147">
        <f t="array" ref="AB31">(SUM(LEN($M31:$X31)-LEN(SUBSTITUTE($M31:$X31,"역삼","")))/LEN("역삼"))</f>
        <v>0</v>
      </c>
      <c r="AC31" s="147">
        <f t="array" ref="AC31">SUM(SUM(LEN($M31:X31)-LEN(SUBSTITUTE($M31:X31,"선릉","")))/LEN("선릉"),SUM(LEN(M31:$X31)-LEN(SUBSTITUTE($M31:$X31,"가산","")))/LEN("가산"))</f>
        <v>0</v>
      </c>
      <c r="AD31" s="150">
        <f t="shared" si="18"/>
        <v>1</v>
      </c>
      <c r="AE31" s="147">
        <f t="array" ref="AE31">(SUM(LEN($M31:$X31)-LEN(SUBSTITUTE($M31:$X31,"대전","")))/LEN("대전"))</f>
        <v>0</v>
      </c>
      <c r="AF31" s="147">
        <f t="array" ref="AF31">(SUM(LEN($M31:$X31)-LEN(SUBSTITUTE($M31:$X31,"대구","")))/LEN("대구"))</f>
        <v>0</v>
      </c>
      <c r="AG31" s="147">
        <f t="array" ref="AG31">(SUM(LEN($M31:$X31)-LEN(SUBSTITUTE($M31:$X31,"부산","")))/LEN("부산"))</f>
        <v>0</v>
      </c>
      <c r="AH31" s="147">
        <f t="array" ref="AH31">(SUM(LEN($M31:$X31)-LEN(SUBSTITUTE($M31:$X31,"광주","")))/LEN("광주"))</f>
        <v>0</v>
      </c>
      <c r="AI31" s="147">
        <f t="array" ref="AI31">SUM(SUM(LEN($M31:$X31)-LEN(SUBSTITUTE($M31:$X31,"수원","")))/LEN("수원"),SUM(LEN($M31:$X31)-LEN(SUBSTITUTE($M31:$X31,"춘천","")))/LEN("춘천"),SUM(LEN($M31:$X31)-LEN(SUBSTITUTE($M31:$X31,"의정부","")))/LEN("의정부"),SUM(LEN($M31:$X31)-LEN(SUBSTITUTE($M31:$X31,"원주","")))/LEN("원주"))</f>
        <v>1</v>
      </c>
      <c r="AJ31" s="147">
        <f t="array" ref="AJ31">(SUM(LEN($M31:$X31)-LEN(SUBSTITUTE($M31:$X31,"청주","")))/LEN("청주"))</f>
        <v>0</v>
      </c>
      <c r="AK31" s="147">
        <f t="array" ref="AK31">(SUM(LEN($M31:$X31)-LEN(SUBSTITUTE($M31:$X31,"인천","")))/LEN("인천"))</f>
        <v>0</v>
      </c>
      <c r="AL31" s="147">
        <f t="array" ref="AL31">SUM(SUM(LEN($M31:X31)-LEN(SUBSTITUTE($M31:X31,"충북","")))/LEN("충북"),SUM(LEN(M31:$X31)-LEN(SUBSTITUTE($M31:$X31,"아산","")))/LEN("아산"))</f>
        <v>0</v>
      </c>
      <c r="AM31" s="147">
        <f t="array" ref="AM31">(SUM(LEN($M31:$X31)-LEN(SUBSTITUTE($M31:$X31,"울산","")))/LEN("울산"))</f>
        <v>0</v>
      </c>
      <c r="AN31" s="147">
        <f t="array" ref="AN31">(SUM(LEN($M31:$X31)-LEN(SUBSTITUTE($M31:$X31,"창원","")))/LEN("창원"))</f>
        <v>0</v>
      </c>
      <c r="AO31" s="147">
        <f t="array" ref="AO31">(SUM(LEN($M31:$X31)-LEN(SUBSTITUTE($M31:$X31,"전주","")))/LEN("전주"))</f>
        <v>0</v>
      </c>
      <c r="AP31" s="176">
        <f t="shared" si="19"/>
        <v>3</v>
      </c>
      <c r="AQ31" s="175">
        <f t="shared" si="20"/>
        <v>0</v>
      </c>
      <c r="AR31" s="174">
        <f t="shared" si="21"/>
        <v>0</v>
      </c>
      <c r="AS31" s="174">
        <f t="shared" si="21"/>
        <v>0</v>
      </c>
      <c r="AT31" s="175">
        <f t="shared" si="22"/>
        <v>3</v>
      </c>
      <c r="AU31" s="174">
        <f t="shared" si="23"/>
        <v>0</v>
      </c>
      <c r="AV31" s="174">
        <f t="shared" si="23"/>
        <v>0</v>
      </c>
      <c r="AW31" s="174">
        <f t="shared" si="23"/>
        <v>0</v>
      </c>
      <c r="AX31" s="174">
        <f t="shared" si="23"/>
        <v>0</v>
      </c>
      <c r="AY31" s="174">
        <f t="shared" si="23"/>
        <v>3</v>
      </c>
      <c r="AZ31" s="174">
        <f t="shared" si="23"/>
        <v>0</v>
      </c>
      <c r="BA31" s="174">
        <f t="shared" si="23"/>
        <v>0</v>
      </c>
      <c r="BB31" s="174">
        <f t="shared" si="23"/>
        <v>0</v>
      </c>
      <c r="BC31" s="174">
        <f t="shared" si="23"/>
        <v>0</v>
      </c>
      <c r="BD31" s="174">
        <f t="shared" si="23"/>
        <v>0</v>
      </c>
      <c r="BE31" s="174">
        <f t="shared" si="23"/>
        <v>0</v>
      </c>
      <c r="BF31" s="640"/>
      <c r="BG31" s="640"/>
      <c r="BH31" s="92" t="str">
        <f>IF(G31="","",VLOOKUP(G31,과정코드!$A$2:$B$494,2,0))</f>
        <v>COL0104742</v>
      </c>
      <c r="BI31" s="506"/>
    </row>
    <row r="32" spans="1:62" s="38" customFormat="1" ht="23.1" customHeight="1">
      <c r="A32" s="797"/>
      <c r="B32" s="4">
        <v>21</v>
      </c>
      <c r="C32" s="76" t="s">
        <v>20</v>
      </c>
      <c r="D32" s="108" t="s">
        <v>21</v>
      </c>
      <c r="E32" s="108" t="s">
        <v>21</v>
      </c>
      <c r="F32" s="108"/>
      <c r="G32" s="178" t="s">
        <v>1904</v>
      </c>
      <c r="H32" s="93" t="str">
        <f>IFERROR(HYPERLINK("https://www.ksaedu.or.kr/front/btoc/crs/off/crssesDetail.html?crscd="&amp;BH32,"바로가기"),"")</f>
        <v>바로가기</v>
      </c>
      <c r="I32" s="16">
        <v>2</v>
      </c>
      <c r="J32" s="22">
        <v>14</v>
      </c>
      <c r="K32" s="30">
        <v>540</v>
      </c>
      <c r="L32" s="30">
        <v>600</v>
      </c>
      <c r="M32" s="177"/>
      <c r="N32" s="349" t="s">
        <v>201</v>
      </c>
      <c r="O32" s="177"/>
      <c r="P32" s="349"/>
      <c r="Q32" s="177"/>
      <c r="R32" s="349"/>
      <c r="S32" s="177"/>
      <c r="T32" s="20"/>
      <c r="U32" s="177"/>
      <c r="V32" s="20"/>
      <c r="W32" s="177"/>
      <c r="X32" s="20"/>
      <c r="Y32" s="147">
        <f t="shared" si="15"/>
        <v>1</v>
      </c>
      <c r="Z32" s="149">
        <f t="shared" si="16"/>
        <v>1</v>
      </c>
      <c r="AA32" s="150">
        <f t="shared" si="24"/>
        <v>0</v>
      </c>
      <c r="AB32" s="147">
        <f t="array" ref="AB32">(SUM(LEN($M32:$X32)-LEN(SUBSTITUTE($M32:$X32,"역삼","")))/LEN("역삼"))</f>
        <v>0</v>
      </c>
      <c r="AC32" s="147">
        <f t="array" ref="AC32">SUM(SUM(LEN($M32:X32)-LEN(SUBSTITUTE($M32:X32,"선릉","")))/LEN("선릉"),SUM(LEN(M32:$X32)-LEN(SUBSTITUTE($M32:$X32,"가산","")))/LEN("가산"))</f>
        <v>0</v>
      </c>
      <c r="AD32" s="150">
        <f t="shared" si="18"/>
        <v>1</v>
      </c>
      <c r="AE32" s="147">
        <f t="array" ref="AE32">(SUM(LEN($M32:$X32)-LEN(SUBSTITUTE($M32:$X32,"대전","")))/LEN("대전"))</f>
        <v>0</v>
      </c>
      <c r="AF32" s="147">
        <f t="array" ref="AF32">(SUM(LEN($M32:$X32)-LEN(SUBSTITUTE($M32:$X32,"대구","")))/LEN("대구"))</f>
        <v>0</v>
      </c>
      <c r="AG32" s="147">
        <f t="array" ref="AG32">(SUM(LEN($M32:$X32)-LEN(SUBSTITUTE($M32:$X32,"부산","")))/LEN("부산"))</f>
        <v>0</v>
      </c>
      <c r="AH32" s="147">
        <f t="array" ref="AH32">(SUM(LEN($M32:$X32)-LEN(SUBSTITUTE($M32:$X32,"광주","")))/LEN("광주"))</f>
        <v>0</v>
      </c>
      <c r="AI32" s="147">
        <f t="array" ref="AI32">SUM(SUM(LEN($M32:$X32)-LEN(SUBSTITUTE($M32:$X32,"수원","")))/LEN("수원"),SUM(LEN($M32:$X32)-LEN(SUBSTITUTE($M32:$X32,"춘천","")))/LEN("춘천"),SUM(LEN($M32:$X32)-LEN(SUBSTITUTE($M32:$X32,"의정부","")))/LEN("의정부"),SUM(LEN($M32:$X32)-LEN(SUBSTITUTE($M32:$X32,"원주","")))/LEN("원주"))</f>
        <v>1</v>
      </c>
      <c r="AJ32" s="147">
        <f t="array" ref="AJ32">(SUM(LEN($M32:$X32)-LEN(SUBSTITUTE($M32:$X32,"청주","")))/LEN("청주"))</f>
        <v>0</v>
      </c>
      <c r="AK32" s="147">
        <f t="array" ref="AK32">(SUM(LEN($M32:$X32)-LEN(SUBSTITUTE($M32:$X32,"인천","")))/LEN("인천"))</f>
        <v>0</v>
      </c>
      <c r="AL32" s="147">
        <f t="array" ref="AL32">SUM(SUM(LEN($M32:X32)-LEN(SUBSTITUTE($M32:X32,"충북","")))/LEN("충북"),SUM(LEN(M32:$X32)-LEN(SUBSTITUTE($M32:$X32,"아산","")))/LEN("아산"))</f>
        <v>0</v>
      </c>
      <c r="AM32" s="147">
        <f t="array" ref="AM32">(SUM(LEN($M32:$X32)-LEN(SUBSTITUTE($M32:$X32,"울산","")))/LEN("울산"))</f>
        <v>0</v>
      </c>
      <c r="AN32" s="147">
        <f t="array" ref="AN32">(SUM(LEN($M32:$X32)-LEN(SUBSTITUTE($M32:$X32,"창원","")))/LEN("창원"))</f>
        <v>0</v>
      </c>
      <c r="AO32" s="147">
        <f t="array" ref="AO32">(SUM(LEN($M32:$X32)-LEN(SUBSTITUTE($M32:$X32,"전주","")))/LEN("전주"))</f>
        <v>0</v>
      </c>
      <c r="AP32" s="176">
        <f t="shared" si="19"/>
        <v>2</v>
      </c>
      <c r="AQ32" s="175">
        <f t="shared" si="20"/>
        <v>0</v>
      </c>
      <c r="AR32" s="174">
        <f t="shared" si="21"/>
        <v>0</v>
      </c>
      <c r="AS32" s="174">
        <f t="shared" si="21"/>
        <v>0</v>
      </c>
      <c r="AT32" s="175">
        <f t="shared" si="22"/>
        <v>2</v>
      </c>
      <c r="AU32" s="174">
        <f t="shared" si="23"/>
        <v>0</v>
      </c>
      <c r="AV32" s="174">
        <f t="shared" si="23"/>
        <v>0</v>
      </c>
      <c r="AW32" s="174">
        <f t="shared" si="23"/>
        <v>0</v>
      </c>
      <c r="AX32" s="174">
        <f t="shared" si="23"/>
        <v>0</v>
      </c>
      <c r="AY32" s="174">
        <f t="shared" si="23"/>
        <v>2</v>
      </c>
      <c r="AZ32" s="174">
        <f t="shared" si="23"/>
        <v>0</v>
      </c>
      <c r="BA32" s="174">
        <f t="shared" si="23"/>
        <v>0</v>
      </c>
      <c r="BB32" s="174">
        <f t="shared" si="23"/>
        <v>0</v>
      </c>
      <c r="BC32" s="174">
        <f t="shared" si="23"/>
        <v>0</v>
      </c>
      <c r="BD32" s="174">
        <f t="shared" si="23"/>
        <v>0</v>
      </c>
      <c r="BE32" s="174">
        <f t="shared" si="23"/>
        <v>0</v>
      </c>
      <c r="BF32" s="640"/>
      <c r="BG32" s="640"/>
      <c r="BH32" s="92" t="str">
        <f>IF(G32="","",VLOOKUP(G32,과정코드!$A$2:$B$494,2,0))</f>
        <v>COL0104749</v>
      </c>
      <c r="BI32" s="506"/>
    </row>
    <row r="33" spans="1:63" s="38" customFormat="1" ht="23.1" customHeight="1">
      <c r="A33" s="797"/>
      <c r="B33" s="4">
        <v>22</v>
      </c>
      <c r="C33" s="76" t="s">
        <v>20</v>
      </c>
      <c r="D33" s="108" t="s">
        <v>21</v>
      </c>
      <c r="E33" s="108" t="s">
        <v>21</v>
      </c>
      <c r="F33" s="108"/>
      <c r="G33" s="178" t="s">
        <v>213</v>
      </c>
      <c r="H33" s="93" t="str">
        <f>IFERROR(HYPERLINK("https://www.ksaedu.or.kr/front/btoc/crs/off/crssesDetail.html?crscd="&amp;BH33,"바로가기"),"")</f>
        <v>바로가기</v>
      </c>
      <c r="I33" s="24">
        <v>3</v>
      </c>
      <c r="J33" s="25">
        <v>21</v>
      </c>
      <c r="K33" s="30">
        <v>640</v>
      </c>
      <c r="L33" s="30">
        <v>700</v>
      </c>
      <c r="M33" s="177"/>
      <c r="N33" s="20"/>
      <c r="O33" s="177"/>
      <c r="P33" s="20"/>
      <c r="Q33" s="177"/>
      <c r="R33" s="349"/>
      <c r="S33" s="177"/>
      <c r="T33" s="20"/>
      <c r="U33" s="177" t="s">
        <v>1938</v>
      </c>
      <c r="V33" s="20"/>
      <c r="W33" s="177"/>
      <c r="X33" s="20"/>
      <c r="Y33" s="147">
        <f t="shared" si="15"/>
        <v>1</v>
      </c>
      <c r="Z33" s="149">
        <f t="shared" si="16"/>
        <v>1</v>
      </c>
      <c r="AA33" s="150">
        <f t="shared" si="24"/>
        <v>0</v>
      </c>
      <c r="AB33" s="147">
        <f t="array" ref="AB33">(SUM(LEN($M33:$X33)-LEN(SUBSTITUTE($M33:$X33,"역삼","")))/LEN("역삼"))</f>
        <v>0</v>
      </c>
      <c r="AC33" s="147">
        <f t="array" ref="AC33">SUM(SUM(LEN($M33:X33)-LEN(SUBSTITUTE($M33:X33,"선릉","")))/LEN("선릉"),SUM(LEN(M33:$X33)-LEN(SUBSTITUTE($M33:$X33,"가산","")))/LEN("가산"))</f>
        <v>0</v>
      </c>
      <c r="AD33" s="150">
        <f t="shared" si="18"/>
        <v>1</v>
      </c>
      <c r="AE33" s="147">
        <f t="array" ref="AE33">(SUM(LEN($M33:$X33)-LEN(SUBSTITUTE($M33:$X33,"대전","")))/LEN("대전"))</f>
        <v>0</v>
      </c>
      <c r="AF33" s="147">
        <f t="array" ref="AF33">(SUM(LEN($M33:$X33)-LEN(SUBSTITUTE($M33:$X33,"대구","")))/LEN("대구"))</f>
        <v>0</v>
      </c>
      <c r="AG33" s="147">
        <f t="array" ref="AG33">(SUM(LEN($M33:$X33)-LEN(SUBSTITUTE($M33:$X33,"부산","")))/LEN("부산"))</f>
        <v>0</v>
      </c>
      <c r="AH33" s="147">
        <f t="array" ref="AH33">(SUM(LEN($M33:$X33)-LEN(SUBSTITUTE($M33:$X33,"광주","")))/LEN("광주"))</f>
        <v>0</v>
      </c>
      <c r="AI33" s="147">
        <f t="array" ref="AI33">SUM(SUM(LEN($M33:$X33)-LEN(SUBSTITUTE($M33:$X33,"수원","")))/LEN("수원"),SUM(LEN($M33:$X33)-LEN(SUBSTITUTE($M33:$X33,"춘천","")))/LEN("춘천"),SUM(LEN($M33:$X33)-LEN(SUBSTITUTE($M33:$X33,"의정부","")))/LEN("의정부"),SUM(LEN($M33:$X33)-LEN(SUBSTITUTE($M33:$X33,"원주","")))/LEN("원주"))</f>
        <v>1</v>
      </c>
      <c r="AJ33" s="147">
        <f t="array" ref="AJ33">(SUM(LEN($M33:$X33)-LEN(SUBSTITUTE($M33:$X33,"청주","")))/LEN("청주"))</f>
        <v>0</v>
      </c>
      <c r="AK33" s="147">
        <f t="array" ref="AK33">(SUM(LEN($M33:$X33)-LEN(SUBSTITUTE($M33:$X33,"인천","")))/LEN("인천"))</f>
        <v>0</v>
      </c>
      <c r="AL33" s="147">
        <f t="array" ref="AL33">SUM(SUM(LEN($M33:X33)-LEN(SUBSTITUTE($M33:X33,"충북","")))/LEN("충북"),SUM(LEN(M33:$X33)-LEN(SUBSTITUTE($M33:$X33,"아산","")))/LEN("아산"))</f>
        <v>0</v>
      </c>
      <c r="AM33" s="147">
        <f t="array" ref="AM33">(SUM(LEN($M33:$X33)-LEN(SUBSTITUTE($M33:$X33,"울산","")))/LEN("울산"))</f>
        <v>0</v>
      </c>
      <c r="AN33" s="147">
        <f t="array" ref="AN33">(SUM(LEN($M33:$X33)-LEN(SUBSTITUTE($M33:$X33,"창원","")))/LEN("창원"))</f>
        <v>0</v>
      </c>
      <c r="AO33" s="147">
        <f t="array" ref="AO33">(SUM(LEN($M33:$X33)-LEN(SUBSTITUTE($M33:$X33,"전주","")))/LEN("전주"))</f>
        <v>0</v>
      </c>
      <c r="AP33" s="176">
        <f t="shared" si="19"/>
        <v>3</v>
      </c>
      <c r="AQ33" s="175">
        <f t="shared" si="20"/>
        <v>0</v>
      </c>
      <c r="AR33" s="174">
        <f t="shared" si="21"/>
        <v>0</v>
      </c>
      <c r="AS33" s="174">
        <f t="shared" si="21"/>
        <v>0</v>
      </c>
      <c r="AT33" s="175">
        <f t="shared" si="22"/>
        <v>3</v>
      </c>
      <c r="AU33" s="174">
        <f t="shared" si="23"/>
        <v>0</v>
      </c>
      <c r="AV33" s="174">
        <f t="shared" si="23"/>
        <v>0</v>
      </c>
      <c r="AW33" s="174">
        <f t="shared" si="23"/>
        <v>0</v>
      </c>
      <c r="AX33" s="174">
        <f t="shared" si="23"/>
        <v>0</v>
      </c>
      <c r="AY33" s="174">
        <f t="shared" si="23"/>
        <v>3</v>
      </c>
      <c r="AZ33" s="174">
        <f t="shared" si="23"/>
        <v>0</v>
      </c>
      <c r="BA33" s="174">
        <f t="shared" si="23"/>
        <v>0</v>
      </c>
      <c r="BB33" s="174">
        <f t="shared" si="23"/>
        <v>0</v>
      </c>
      <c r="BC33" s="174">
        <f t="shared" si="23"/>
        <v>0</v>
      </c>
      <c r="BD33" s="174">
        <f t="shared" si="23"/>
        <v>0</v>
      </c>
      <c r="BE33" s="174">
        <f t="shared" si="23"/>
        <v>0</v>
      </c>
      <c r="BF33" s="640"/>
      <c r="BG33" s="640"/>
      <c r="BH33" s="92" t="str">
        <f>IF(G33="","",VLOOKUP(G33,과정코드!$A$2:$B$494,2,0))</f>
        <v>COL0104751</v>
      </c>
      <c r="BI33" s="624"/>
      <c r="BJ33" s="596"/>
    </row>
    <row r="34" spans="1:63" s="39" customFormat="1" ht="30" customHeight="1">
      <c r="A34" s="481" t="s">
        <v>1674</v>
      </c>
      <c r="B34" s="87"/>
      <c r="C34" s="87"/>
      <c r="D34" s="87"/>
      <c r="E34" s="87"/>
      <c r="F34" s="87"/>
      <c r="G34" s="87"/>
      <c r="H34" s="241"/>
      <c r="I34" s="87"/>
      <c r="J34" s="87"/>
      <c r="K34" s="87"/>
      <c r="L34" s="88"/>
      <c r="M34" s="214" t="s">
        <v>16</v>
      </c>
      <c r="N34" s="214" t="s">
        <v>7</v>
      </c>
      <c r="O34" s="214" t="s">
        <v>9</v>
      </c>
      <c r="P34" s="214" t="s">
        <v>1</v>
      </c>
      <c r="Q34" s="214" t="s">
        <v>14</v>
      </c>
      <c r="R34" s="214" t="s">
        <v>0</v>
      </c>
      <c r="S34" s="214" t="s">
        <v>17</v>
      </c>
      <c r="T34" s="214" t="s">
        <v>13</v>
      </c>
      <c r="U34" s="214" t="s">
        <v>2</v>
      </c>
      <c r="V34" s="214" t="s">
        <v>11</v>
      </c>
      <c r="W34" s="214" t="s">
        <v>8</v>
      </c>
      <c r="X34" s="214" t="s">
        <v>19</v>
      </c>
      <c r="Y34" s="152">
        <f t="shared" ref="Y34:BE34" si="25">SUM(Y35:Y47)</f>
        <v>48</v>
      </c>
      <c r="Z34" s="152">
        <f t="shared" si="25"/>
        <v>16</v>
      </c>
      <c r="AA34" s="152">
        <f t="shared" si="25"/>
        <v>0</v>
      </c>
      <c r="AB34" s="152">
        <f t="shared" si="25"/>
        <v>0</v>
      </c>
      <c r="AC34" s="152">
        <f t="shared" si="25"/>
        <v>0</v>
      </c>
      <c r="AD34" s="152">
        <f t="shared" si="25"/>
        <v>16</v>
      </c>
      <c r="AE34" s="152">
        <f t="shared" si="25"/>
        <v>0</v>
      </c>
      <c r="AF34" s="152">
        <f t="shared" si="25"/>
        <v>0</v>
      </c>
      <c r="AG34" s="152">
        <f t="shared" si="25"/>
        <v>0</v>
      </c>
      <c r="AH34" s="152">
        <f t="shared" si="25"/>
        <v>0</v>
      </c>
      <c r="AI34" s="152">
        <f t="shared" si="25"/>
        <v>15</v>
      </c>
      <c r="AJ34" s="152">
        <f t="shared" si="25"/>
        <v>0</v>
      </c>
      <c r="AK34" s="152">
        <f t="shared" si="25"/>
        <v>1</v>
      </c>
      <c r="AL34" s="152">
        <f t="shared" si="25"/>
        <v>0</v>
      </c>
      <c r="AM34" s="152">
        <f t="shared" si="25"/>
        <v>0</v>
      </c>
      <c r="AN34" s="152">
        <f t="shared" si="25"/>
        <v>0</v>
      </c>
      <c r="AO34" s="152">
        <f t="shared" si="25"/>
        <v>0</v>
      </c>
      <c r="AP34" s="152">
        <f t="shared" si="25"/>
        <v>36</v>
      </c>
      <c r="AQ34" s="152">
        <f t="shared" si="25"/>
        <v>0</v>
      </c>
      <c r="AR34" s="152">
        <f t="shared" si="25"/>
        <v>0</v>
      </c>
      <c r="AS34" s="152">
        <f t="shared" si="25"/>
        <v>0</v>
      </c>
      <c r="AT34" s="152">
        <f t="shared" si="25"/>
        <v>36</v>
      </c>
      <c r="AU34" s="152">
        <f t="shared" si="25"/>
        <v>0</v>
      </c>
      <c r="AV34" s="152">
        <f t="shared" si="25"/>
        <v>0</v>
      </c>
      <c r="AW34" s="152">
        <f t="shared" si="25"/>
        <v>0</v>
      </c>
      <c r="AX34" s="152">
        <f t="shared" si="25"/>
        <v>0</v>
      </c>
      <c r="AY34" s="152">
        <f t="shared" si="25"/>
        <v>34</v>
      </c>
      <c r="AZ34" s="152">
        <f t="shared" si="25"/>
        <v>0</v>
      </c>
      <c r="BA34" s="152">
        <f t="shared" si="25"/>
        <v>2</v>
      </c>
      <c r="BB34" s="152">
        <f t="shared" si="25"/>
        <v>0</v>
      </c>
      <c r="BC34" s="152">
        <f t="shared" si="25"/>
        <v>0</v>
      </c>
      <c r="BD34" s="152">
        <f t="shared" si="25"/>
        <v>0</v>
      </c>
      <c r="BE34" s="152">
        <f t="shared" si="25"/>
        <v>0</v>
      </c>
      <c r="BF34" s="152"/>
      <c r="BG34" s="152"/>
      <c r="BH34" s="92" t="str">
        <f>IF(G34="","",VLOOKUP(G34,과정코드!$A$2:$B$494,2,0))</f>
        <v/>
      </c>
      <c r="BI34" s="70"/>
    </row>
    <row r="35" spans="1:63" s="39" customFormat="1" ht="23.1" customHeight="1">
      <c r="A35" s="807" t="s">
        <v>1326</v>
      </c>
      <c r="B35" s="40">
        <v>23</v>
      </c>
      <c r="C35" s="56" t="s">
        <v>130</v>
      </c>
      <c r="D35" s="41" t="s">
        <v>21</v>
      </c>
      <c r="E35" s="41" t="s">
        <v>21</v>
      </c>
      <c r="F35" s="41"/>
      <c r="G35" s="534" t="s">
        <v>167</v>
      </c>
      <c r="H35" s="93" t="str">
        <f>IFERROR(HYPERLINK("https://www.ksaedu.or.kr/front/btoc/crs/off/crssesDetail.html?crscd="&amp;BH35,"바로가기"),"")</f>
        <v>바로가기</v>
      </c>
      <c r="I35" s="541">
        <v>2</v>
      </c>
      <c r="J35" s="50">
        <v>14</v>
      </c>
      <c r="K35" s="46">
        <v>490</v>
      </c>
      <c r="L35" s="46">
        <v>540</v>
      </c>
      <c r="M35" s="526"/>
      <c r="N35" s="119"/>
      <c r="O35" s="266"/>
      <c r="P35" s="525" t="s">
        <v>200</v>
      </c>
      <c r="Q35" s="526"/>
      <c r="R35" s="119"/>
      <c r="S35" s="266"/>
      <c r="T35" s="119"/>
      <c r="U35" s="526"/>
      <c r="V35" s="525"/>
      <c r="W35" s="526"/>
      <c r="X35" s="525"/>
      <c r="Y35" s="147">
        <f t="shared" ref="Y35:Y36" si="26">COUNTA($M35:$X35)</f>
        <v>1</v>
      </c>
      <c r="Z35" s="149">
        <f>AA35+AD35</f>
        <v>1</v>
      </c>
      <c r="AA35" s="150">
        <f t="shared" ref="AA35:AA36" si="27">AB35+AC35</f>
        <v>0</v>
      </c>
      <c r="AB35" s="147">
        <f t="array" ref="AB35">(SUM(LEN($M35:$X35)-LEN(SUBSTITUTE($M35:$X35,"역삼","")))/LEN("역삼"))</f>
        <v>0</v>
      </c>
      <c r="AC35" s="147">
        <f t="array" ref="AC35">SUM(SUM(LEN($M35:X35)-LEN(SUBSTITUTE($M35:X35,"선릉","")))/LEN("선릉"),SUM(LEN(M35:$X35)-LEN(SUBSTITUTE($M35:$X35,"가산","")))/LEN("가산"))</f>
        <v>0</v>
      </c>
      <c r="AD35" s="150">
        <f t="shared" ref="AD35:AD36" si="28">SUM(AE35:AO35)</f>
        <v>1</v>
      </c>
      <c r="AE35" s="147">
        <f t="array" ref="AE35">(SUM(LEN($M35:$X35)-LEN(SUBSTITUTE($M35:$X35,"대전","")))/LEN("대전"))</f>
        <v>0</v>
      </c>
      <c r="AF35" s="147">
        <f t="array" ref="AF35">(SUM(LEN($M35:$X35)-LEN(SUBSTITUTE($M35:$X35,"대구","")))/LEN("대구"))</f>
        <v>0</v>
      </c>
      <c r="AG35" s="147">
        <f t="array" ref="AG35">(SUM(LEN($M35:$X35)-LEN(SUBSTITUTE($M35:$X35,"부산","")))/LEN("부산"))</f>
        <v>0</v>
      </c>
      <c r="AH35" s="147">
        <f t="array" ref="AH35">(SUM(LEN($M35:$X35)-LEN(SUBSTITUTE($M35:$X35,"광주","")))/LEN("광주"))</f>
        <v>0</v>
      </c>
      <c r="AI35" s="147">
        <f t="array" ref="AI35">SUM(SUM(LEN($M35:$X35)-LEN(SUBSTITUTE($M35:$X35,"수원","")))/LEN("수원"),SUM(LEN($M35:$X35)-LEN(SUBSTITUTE($M35:$X35,"춘천","")))/LEN("춘천"),SUM(LEN($M35:$X35)-LEN(SUBSTITUTE($M35:$X35,"의정부","")))/LEN("의정부"),SUM(LEN($M35:$X35)-LEN(SUBSTITUTE($M35:$X35,"원주","")))/LEN("원주"))</f>
        <v>1</v>
      </c>
      <c r="AJ35" s="147">
        <f t="array" ref="AJ35">(SUM(LEN($M35:$X35)-LEN(SUBSTITUTE($M35:$X35,"청주","")))/LEN("청주"))</f>
        <v>0</v>
      </c>
      <c r="AK35" s="147">
        <f t="array" ref="AK35">(SUM(LEN($M35:$X35)-LEN(SUBSTITUTE($M35:$X35,"인천","")))/LEN("인천"))</f>
        <v>0</v>
      </c>
      <c r="AL35" s="147">
        <f t="array" ref="AL35">SUM(SUM(LEN($M35:X35)-LEN(SUBSTITUTE($M35:X35,"충북","")))/LEN("충북"),SUM(LEN(M35:$X35)-LEN(SUBSTITUTE($M35:$X35,"아산","")))/LEN("아산"))</f>
        <v>0</v>
      </c>
      <c r="AM35" s="147">
        <f t="array" ref="AM35">(SUM(LEN($M35:$X35)-LEN(SUBSTITUTE($M35:$X35,"울산","")))/LEN("울산"))</f>
        <v>0</v>
      </c>
      <c r="AN35" s="147">
        <f t="array" ref="AN35">(SUM(LEN($M35:$X35)-LEN(SUBSTITUTE($M35:$X35,"창원","")))/LEN("창원"))</f>
        <v>0</v>
      </c>
      <c r="AO35" s="147">
        <f t="array" ref="AO35">(SUM(LEN($M35:$X35)-LEN(SUBSTITUTE($M35:$X35,"전주","")))/LEN("전주"))</f>
        <v>0</v>
      </c>
      <c r="AP35" s="209">
        <f t="shared" ref="AP35:AP36" si="29">AQ35+AT35</f>
        <v>2</v>
      </c>
      <c r="AQ35" s="175">
        <f t="shared" ref="AQ35:AQ36" si="30">AR35+AS35</f>
        <v>0</v>
      </c>
      <c r="AR35" s="174">
        <f t="shared" ref="AR35:AR47" si="31">$I35*AB35</f>
        <v>0</v>
      </c>
      <c r="AS35" s="174">
        <f t="shared" ref="AS35:AS47" si="32">$I35*AC35</f>
        <v>0</v>
      </c>
      <c r="AT35" s="175">
        <f t="shared" ref="AT35:AT36" si="33">SUM(AU35:BE35)</f>
        <v>2</v>
      </c>
      <c r="AU35" s="174">
        <f t="shared" ref="AU35:AU47" si="34">$I35*AE35</f>
        <v>0</v>
      </c>
      <c r="AV35" s="174">
        <f t="shared" ref="AV35:AV47" si="35">$I35*AF35</f>
        <v>0</v>
      </c>
      <c r="AW35" s="174">
        <f t="shared" ref="AW35:AW47" si="36">$I35*AG35</f>
        <v>0</v>
      </c>
      <c r="AX35" s="174">
        <f t="shared" ref="AX35:AX47" si="37">$I35*AH35</f>
        <v>0</v>
      </c>
      <c r="AY35" s="174">
        <f t="shared" ref="AY35:AY47" si="38">$I35*AI35</f>
        <v>2</v>
      </c>
      <c r="AZ35" s="174">
        <f t="shared" ref="AZ35:AZ47" si="39">$I35*AJ35</f>
        <v>0</v>
      </c>
      <c r="BA35" s="174">
        <f t="shared" ref="BA35:BA47" si="40">$I35*AK35</f>
        <v>0</v>
      </c>
      <c r="BB35" s="174">
        <f t="shared" ref="BB35:BB47" si="41">$I35*AL35</f>
        <v>0</v>
      </c>
      <c r="BC35" s="174">
        <f t="shared" ref="BC35:BC47" si="42">$I35*AM35</f>
        <v>0</v>
      </c>
      <c r="BD35" s="174">
        <f t="shared" ref="BD35:BD47" si="43">$I35*AN35</f>
        <v>0</v>
      </c>
      <c r="BE35" s="174">
        <f t="shared" ref="BE35:BE47" si="44">$I35*AO35</f>
        <v>0</v>
      </c>
      <c r="BF35" s="640"/>
      <c r="BG35" s="640"/>
      <c r="BH35" s="92" t="str">
        <f>IF(G35="","",VLOOKUP(G35,과정코드!$A$2:$B$494,2,0))</f>
        <v>COL0104541</v>
      </c>
      <c r="BI35" s="70"/>
    </row>
    <row r="36" spans="1:63" s="39" customFormat="1" ht="23.1" customHeight="1">
      <c r="A36" s="808"/>
      <c r="B36" s="40">
        <v>24</v>
      </c>
      <c r="C36" s="56" t="s">
        <v>130</v>
      </c>
      <c r="D36" s="41" t="s">
        <v>21</v>
      </c>
      <c r="E36" s="41" t="s">
        <v>21</v>
      </c>
      <c r="F36" s="41"/>
      <c r="G36" s="534" t="s">
        <v>899</v>
      </c>
      <c r="H36" s="93" t="str">
        <f t="shared" ref="H36:H47" si="45">IFERROR(HYPERLINK("https://www.ksaedu.or.kr/front/btoc/crs/off/crssesDetail.html?crscd="&amp;BH36,"바로가기"),"")</f>
        <v>바로가기</v>
      </c>
      <c r="I36" s="542">
        <v>2</v>
      </c>
      <c r="J36" s="119">
        <v>14</v>
      </c>
      <c r="K36" s="46">
        <v>490</v>
      </c>
      <c r="L36" s="46">
        <v>540</v>
      </c>
      <c r="M36" s="266"/>
      <c r="N36" s="525"/>
      <c r="O36" s="526"/>
      <c r="P36" s="119"/>
      <c r="Q36" s="266"/>
      <c r="R36" s="525"/>
      <c r="S36" s="526"/>
      <c r="T36" s="119"/>
      <c r="U36" s="266" t="s">
        <v>896</v>
      </c>
      <c r="V36" s="525"/>
      <c r="W36" s="526"/>
      <c r="X36" s="119"/>
      <c r="Y36" s="147">
        <f t="shared" si="26"/>
        <v>1</v>
      </c>
      <c r="Z36" s="149">
        <f t="shared" ref="Z36" si="46">AA36+AD36</f>
        <v>1</v>
      </c>
      <c r="AA36" s="150">
        <f t="shared" si="27"/>
        <v>0</v>
      </c>
      <c r="AB36" s="147">
        <f t="array" ref="AB36">(SUM(LEN($M36:$X36)-LEN(SUBSTITUTE($M36:$X36,"역삼","")))/LEN("역삼"))</f>
        <v>0</v>
      </c>
      <c r="AC36" s="147">
        <f t="array" ref="AC36">SUM(SUM(LEN($M36:X36)-LEN(SUBSTITUTE($M36:X36,"선릉","")))/LEN("선릉"),SUM(LEN(M36:$X36)-LEN(SUBSTITUTE($M36:$X36,"가산","")))/LEN("가산"))</f>
        <v>0</v>
      </c>
      <c r="AD36" s="150">
        <f t="shared" si="28"/>
        <v>1</v>
      </c>
      <c r="AE36" s="147">
        <f t="array" ref="AE36">(SUM(LEN($M36:$X36)-LEN(SUBSTITUTE($M36:$X36,"대전","")))/LEN("대전"))</f>
        <v>0</v>
      </c>
      <c r="AF36" s="147">
        <f t="array" ref="AF36">(SUM(LEN($M36:$X36)-LEN(SUBSTITUTE($M36:$X36,"대구","")))/LEN("대구"))</f>
        <v>0</v>
      </c>
      <c r="AG36" s="147">
        <f t="array" ref="AG36">(SUM(LEN($M36:$X36)-LEN(SUBSTITUTE($M36:$X36,"부산","")))/LEN("부산"))</f>
        <v>0</v>
      </c>
      <c r="AH36" s="147">
        <f t="array" ref="AH36">(SUM(LEN($M36:$X36)-LEN(SUBSTITUTE($M36:$X36,"광주","")))/LEN("광주"))</f>
        <v>0</v>
      </c>
      <c r="AI36" s="147">
        <f t="array" ref="AI36">SUM(SUM(LEN($M36:$X36)-LEN(SUBSTITUTE($M36:$X36,"수원","")))/LEN("수원"),SUM(LEN($M36:$X36)-LEN(SUBSTITUTE($M36:$X36,"춘천","")))/LEN("춘천"),SUM(LEN($M36:$X36)-LEN(SUBSTITUTE($M36:$X36,"의정부","")))/LEN("의정부"),SUM(LEN($M36:$X36)-LEN(SUBSTITUTE($M36:$X36,"원주","")))/LEN("원주"))</f>
        <v>1</v>
      </c>
      <c r="AJ36" s="147">
        <f t="array" ref="AJ36">(SUM(LEN($M36:$X36)-LEN(SUBSTITUTE($M36:$X36,"청주","")))/LEN("청주"))</f>
        <v>0</v>
      </c>
      <c r="AK36" s="147">
        <f t="array" ref="AK36">(SUM(LEN($M36:$X36)-LEN(SUBSTITUTE($M36:$X36,"인천","")))/LEN("인천"))</f>
        <v>0</v>
      </c>
      <c r="AL36" s="147">
        <f t="array" ref="AL36">SUM(SUM(LEN($M36:X36)-LEN(SUBSTITUTE($M36:X36,"충북","")))/LEN("충북"),SUM(LEN(M36:$X36)-LEN(SUBSTITUTE($M36:$X36,"아산","")))/LEN("아산"))</f>
        <v>0</v>
      </c>
      <c r="AM36" s="147">
        <f t="array" ref="AM36">(SUM(LEN($M36:$X36)-LEN(SUBSTITUTE($M36:$X36,"울산","")))/LEN("울산"))</f>
        <v>0</v>
      </c>
      <c r="AN36" s="147">
        <f t="array" ref="AN36">(SUM(LEN($M36:$X36)-LEN(SUBSTITUTE($M36:$X36,"창원","")))/LEN("창원"))</f>
        <v>0</v>
      </c>
      <c r="AO36" s="147">
        <f t="array" ref="AO36">(SUM(LEN($M36:$X36)-LEN(SUBSTITUTE($M36:$X36,"전주","")))/LEN("전주"))</f>
        <v>0</v>
      </c>
      <c r="AP36" s="209">
        <f t="shared" si="29"/>
        <v>2</v>
      </c>
      <c r="AQ36" s="175">
        <f t="shared" si="30"/>
        <v>0</v>
      </c>
      <c r="AR36" s="174">
        <f t="shared" si="31"/>
        <v>0</v>
      </c>
      <c r="AS36" s="174">
        <f t="shared" si="32"/>
        <v>0</v>
      </c>
      <c r="AT36" s="175">
        <f t="shared" si="33"/>
        <v>2</v>
      </c>
      <c r="AU36" s="174">
        <f t="shared" si="34"/>
        <v>0</v>
      </c>
      <c r="AV36" s="174">
        <f t="shared" si="35"/>
        <v>0</v>
      </c>
      <c r="AW36" s="174">
        <f t="shared" si="36"/>
        <v>0</v>
      </c>
      <c r="AX36" s="174">
        <f t="shared" si="37"/>
        <v>0</v>
      </c>
      <c r="AY36" s="174">
        <f t="shared" si="38"/>
        <v>2</v>
      </c>
      <c r="AZ36" s="174">
        <f t="shared" si="39"/>
        <v>0</v>
      </c>
      <c r="BA36" s="174">
        <f t="shared" si="40"/>
        <v>0</v>
      </c>
      <c r="BB36" s="174">
        <f t="shared" si="41"/>
        <v>0</v>
      </c>
      <c r="BC36" s="174">
        <f t="shared" si="42"/>
        <v>0</v>
      </c>
      <c r="BD36" s="174">
        <f t="shared" si="43"/>
        <v>0</v>
      </c>
      <c r="BE36" s="174">
        <f t="shared" si="44"/>
        <v>0</v>
      </c>
      <c r="BF36" s="640"/>
      <c r="BG36" s="640"/>
      <c r="BH36" s="92" t="str">
        <f>IF(G36="","",VLOOKUP(G36,과정코드!$A$2:$B$494,2,0))</f>
        <v>COL0104544</v>
      </c>
      <c r="BI36" s="70"/>
    </row>
    <row r="37" spans="1:63" s="39" customFormat="1" ht="23.1" customHeight="1">
      <c r="A37" s="808" t="s">
        <v>1328</v>
      </c>
      <c r="B37" s="40">
        <v>25</v>
      </c>
      <c r="C37" s="57" t="s">
        <v>130</v>
      </c>
      <c r="D37" s="41" t="s">
        <v>21</v>
      </c>
      <c r="E37" s="41" t="s">
        <v>21</v>
      </c>
      <c r="F37" s="41"/>
      <c r="G37" s="535" t="s">
        <v>882</v>
      </c>
      <c r="H37" s="93" t="str">
        <f t="shared" si="45"/>
        <v>바로가기</v>
      </c>
      <c r="I37" s="543">
        <v>3</v>
      </c>
      <c r="J37" s="120">
        <v>21</v>
      </c>
      <c r="K37" s="46">
        <v>620</v>
      </c>
      <c r="L37" s="46">
        <v>660</v>
      </c>
      <c r="M37" s="265"/>
      <c r="N37" s="51"/>
      <c r="O37" s="264"/>
      <c r="P37" s="528"/>
      <c r="Q37" s="273"/>
      <c r="R37" s="55"/>
      <c r="S37" s="264"/>
      <c r="T37" s="55"/>
      <c r="U37" s="265"/>
      <c r="V37" s="119"/>
      <c r="W37" s="526" t="s">
        <v>879</v>
      </c>
      <c r="X37" s="525"/>
      <c r="Y37" s="147">
        <f>COUNTA($M37:$X37)</f>
        <v>1</v>
      </c>
      <c r="Z37" s="149">
        <f t="shared" ref="Z37:Z43" si="47">AA37+AD37</f>
        <v>1</v>
      </c>
      <c r="AA37" s="150">
        <f t="shared" ref="AA37:AA43" si="48">AB37+AC37</f>
        <v>0</v>
      </c>
      <c r="AB37" s="147">
        <f t="array" ref="AB37">(SUM(LEN($M37:$X37)-LEN(SUBSTITUTE($M37:$X37,"역삼","")))/LEN("역삼"))</f>
        <v>0</v>
      </c>
      <c r="AC37" s="147">
        <f t="array" ref="AC37">SUM(SUM(LEN($M37:X37)-LEN(SUBSTITUTE($M37:X37,"선릉","")))/LEN("선릉"),SUM(LEN(M37:$X37)-LEN(SUBSTITUTE($M37:$X37,"가산","")))/LEN("가산"))</f>
        <v>0</v>
      </c>
      <c r="AD37" s="150">
        <f t="shared" ref="AD37:AD43" si="49">SUM(AE37:AO37)</f>
        <v>1</v>
      </c>
      <c r="AE37" s="147">
        <f t="array" ref="AE37">(SUM(LEN($M37:$X37)-LEN(SUBSTITUTE($M37:$X37,"대전","")))/LEN("대전"))</f>
        <v>0</v>
      </c>
      <c r="AF37" s="147">
        <f t="array" ref="AF37">(SUM(LEN($M37:$X37)-LEN(SUBSTITUTE($M37:$X37,"대구","")))/LEN("대구"))</f>
        <v>0</v>
      </c>
      <c r="AG37" s="147">
        <f t="array" ref="AG37">(SUM(LEN($M37:$X37)-LEN(SUBSTITUTE($M37:$X37,"부산","")))/LEN("부산"))</f>
        <v>0</v>
      </c>
      <c r="AH37" s="147">
        <f t="array" ref="AH37">(SUM(LEN($M37:$X37)-LEN(SUBSTITUTE($M37:$X37,"광주","")))/LEN("광주"))</f>
        <v>0</v>
      </c>
      <c r="AI37" s="147">
        <f t="array" ref="AI37">SUM(SUM(LEN($M37:$X37)-LEN(SUBSTITUTE($M37:$X37,"수원","")))/LEN("수원"),SUM(LEN($M37:$X37)-LEN(SUBSTITUTE($M37:$X37,"춘천","")))/LEN("춘천"),SUM(LEN($M37:$X37)-LEN(SUBSTITUTE($M37:$X37,"의정부","")))/LEN("의정부"),SUM(LEN($M37:$X37)-LEN(SUBSTITUTE($M37:$X37,"원주","")))/LEN("원주"))</f>
        <v>1</v>
      </c>
      <c r="AJ37" s="147">
        <f t="array" ref="AJ37">(SUM(LEN($M37:$X37)-LEN(SUBSTITUTE($M37:$X37,"청주","")))/LEN("청주"))</f>
        <v>0</v>
      </c>
      <c r="AK37" s="147">
        <f t="array" ref="AK37">(SUM(LEN($M37:$X37)-LEN(SUBSTITUTE($M37:$X37,"인천","")))/LEN("인천"))</f>
        <v>0</v>
      </c>
      <c r="AL37" s="147">
        <f t="array" ref="AL37">SUM(SUM(LEN($M37:X37)-LEN(SUBSTITUTE($M37:X37,"충북","")))/LEN("충북"),SUM(LEN(M37:$X37)-LEN(SUBSTITUTE($M37:$X37,"아산","")))/LEN("아산"))</f>
        <v>0</v>
      </c>
      <c r="AM37" s="147">
        <f t="array" ref="AM37">(SUM(LEN($M37:$X37)-LEN(SUBSTITUTE($M37:$X37,"울산","")))/LEN("울산"))</f>
        <v>0</v>
      </c>
      <c r="AN37" s="147">
        <f t="array" ref="AN37">(SUM(LEN($M37:$X37)-LEN(SUBSTITUTE($M37:$X37,"창원","")))/LEN("창원"))</f>
        <v>0</v>
      </c>
      <c r="AO37" s="147">
        <f t="array" ref="AO37">(SUM(LEN($M37:$X37)-LEN(SUBSTITUTE($M37:$X37,"전주","")))/LEN("전주"))</f>
        <v>0</v>
      </c>
      <c r="AP37" s="209">
        <f t="shared" ref="AP37:AP43" si="50">AQ37+AT37</f>
        <v>3</v>
      </c>
      <c r="AQ37" s="175">
        <f t="shared" ref="AQ37:AQ43" si="51">AR37+AS37</f>
        <v>0</v>
      </c>
      <c r="AR37" s="174">
        <f t="shared" si="31"/>
        <v>0</v>
      </c>
      <c r="AS37" s="174">
        <f t="shared" si="32"/>
        <v>0</v>
      </c>
      <c r="AT37" s="175">
        <f t="shared" ref="AT37:AT43" si="52">SUM(AU37:BE37)</f>
        <v>3</v>
      </c>
      <c r="AU37" s="174">
        <f t="shared" si="34"/>
        <v>0</v>
      </c>
      <c r="AV37" s="174">
        <f t="shared" si="35"/>
        <v>0</v>
      </c>
      <c r="AW37" s="174">
        <f t="shared" si="36"/>
        <v>0</v>
      </c>
      <c r="AX37" s="174">
        <f t="shared" si="37"/>
        <v>0</v>
      </c>
      <c r="AY37" s="174">
        <f t="shared" si="38"/>
        <v>3</v>
      </c>
      <c r="AZ37" s="174">
        <f t="shared" si="39"/>
        <v>0</v>
      </c>
      <c r="BA37" s="174">
        <f t="shared" si="40"/>
        <v>0</v>
      </c>
      <c r="BB37" s="174">
        <f t="shared" si="41"/>
        <v>0</v>
      </c>
      <c r="BC37" s="174">
        <f t="shared" si="42"/>
        <v>0</v>
      </c>
      <c r="BD37" s="174">
        <f t="shared" si="43"/>
        <v>0</v>
      </c>
      <c r="BE37" s="174">
        <f t="shared" si="44"/>
        <v>0</v>
      </c>
      <c r="BF37" s="640"/>
      <c r="BG37" s="640"/>
      <c r="BH37" s="92" t="str">
        <f>IF(G37="","",VLOOKUP(G37,과정코드!$A$2:$B$494,2,0))</f>
        <v>COL0104552</v>
      </c>
      <c r="BI37" s="70"/>
    </row>
    <row r="38" spans="1:63" s="39" customFormat="1" ht="23.1" customHeight="1">
      <c r="A38" s="808"/>
      <c r="B38" s="40">
        <v>26</v>
      </c>
      <c r="C38" s="57" t="s">
        <v>130</v>
      </c>
      <c r="D38" s="41" t="s">
        <v>21</v>
      </c>
      <c r="E38" s="41" t="s">
        <v>21</v>
      </c>
      <c r="F38" s="41"/>
      <c r="G38" s="534" t="s">
        <v>234</v>
      </c>
      <c r="H38" s="93" t="str">
        <f t="shared" si="45"/>
        <v>바로가기</v>
      </c>
      <c r="I38" s="541">
        <v>2</v>
      </c>
      <c r="J38" s="50">
        <v>14</v>
      </c>
      <c r="K38" s="46">
        <v>490</v>
      </c>
      <c r="L38" s="46">
        <v>540</v>
      </c>
      <c r="M38" s="266"/>
      <c r="N38" s="525"/>
      <c r="O38" s="526" t="s">
        <v>197</v>
      </c>
      <c r="P38" s="525"/>
      <c r="Q38" s="526"/>
      <c r="R38" s="525"/>
      <c r="S38" s="526"/>
      <c r="T38" s="413"/>
      <c r="U38" s="526" t="s">
        <v>181</v>
      </c>
      <c r="V38" s="449"/>
      <c r="W38" s="526"/>
      <c r="X38" s="525"/>
      <c r="Y38" s="147">
        <v>15</v>
      </c>
      <c r="Z38" s="149">
        <f t="shared" si="47"/>
        <v>2</v>
      </c>
      <c r="AA38" s="150">
        <f t="shared" si="48"/>
        <v>0</v>
      </c>
      <c r="AB38" s="147">
        <f t="array" ref="AB38">(SUM(LEN($M38:$X38)-LEN(SUBSTITUTE($M38:$X38,"역삼","")))/LEN("역삼"))</f>
        <v>0</v>
      </c>
      <c r="AC38" s="147">
        <f t="array" ref="AC38">SUM(SUM(LEN($M38:X38)-LEN(SUBSTITUTE($M38:X38,"선릉","")))/LEN("선릉"),SUM(LEN(M38:$X38)-LEN(SUBSTITUTE($M38:$X38,"가산","")))/LEN("가산"))</f>
        <v>0</v>
      </c>
      <c r="AD38" s="150">
        <f t="shared" si="49"/>
        <v>2</v>
      </c>
      <c r="AE38" s="147">
        <f t="array" ref="AE38">(SUM(LEN($M38:$X38)-LEN(SUBSTITUTE($M38:$X38,"대전","")))/LEN("대전"))</f>
        <v>0</v>
      </c>
      <c r="AF38" s="147">
        <f t="array" ref="AF38">(SUM(LEN($M38:$X38)-LEN(SUBSTITUTE($M38:$X38,"대구","")))/LEN("대구"))</f>
        <v>0</v>
      </c>
      <c r="AG38" s="147">
        <f t="array" ref="AG38">(SUM(LEN($M38:$X38)-LEN(SUBSTITUTE($M38:$X38,"부산","")))/LEN("부산"))</f>
        <v>0</v>
      </c>
      <c r="AH38" s="147">
        <f t="array" ref="AH38">(SUM(LEN($M38:$X38)-LEN(SUBSTITUTE($M38:$X38,"광주","")))/LEN("광주"))</f>
        <v>0</v>
      </c>
      <c r="AI38" s="147">
        <f t="array" ref="AI38">SUM(SUM(LEN($M38:$X38)-LEN(SUBSTITUTE($M38:$X38,"수원","")))/LEN("수원"),SUM(LEN($M38:$X38)-LEN(SUBSTITUTE($M38:$X38,"춘천","")))/LEN("춘천"),SUM(LEN($M38:$X38)-LEN(SUBSTITUTE($M38:$X38,"의정부","")))/LEN("의정부"),SUM(LEN($M38:$X38)-LEN(SUBSTITUTE($M38:$X38,"원주","")))/LEN("원주"))</f>
        <v>2</v>
      </c>
      <c r="AJ38" s="147">
        <f t="array" ref="AJ38">(SUM(LEN($M38:$X38)-LEN(SUBSTITUTE($M38:$X38,"청주","")))/LEN("청주"))</f>
        <v>0</v>
      </c>
      <c r="AK38" s="147">
        <f t="array" ref="AK38">(SUM(LEN($M38:$X38)-LEN(SUBSTITUTE($M38:$X38,"인천","")))/LEN("인천"))</f>
        <v>0</v>
      </c>
      <c r="AL38" s="147">
        <f t="array" ref="AL38">SUM(SUM(LEN($M38:X38)-LEN(SUBSTITUTE($M38:X38,"충북","")))/LEN("충북"),SUM(LEN(M38:$X38)-LEN(SUBSTITUTE($M38:$X38,"아산","")))/LEN("아산"))</f>
        <v>0</v>
      </c>
      <c r="AM38" s="147">
        <f t="array" ref="AM38">(SUM(LEN($M38:$X38)-LEN(SUBSTITUTE($M38:$X38,"울산","")))/LEN("울산"))</f>
        <v>0</v>
      </c>
      <c r="AN38" s="147">
        <f t="array" ref="AN38">(SUM(LEN($M38:$X38)-LEN(SUBSTITUTE($M38:$X38,"창원","")))/LEN("창원"))</f>
        <v>0</v>
      </c>
      <c r="AO38" s="147">
        <f t="array" ref="AO38">(SUM(LEN($M38:$X38)-LEN(SUBSTITUTE($M38:$X38,"전주","")))/LEN("전주"))</f>
        <v>0</v>
      </c>
      <c r="AP38" s="209">
        <f t="shared" si="50"/>
        <v>4</v>
      </c>
      <c r="AQ38" s="175">
        <f t="shared" si="51"/>
        <v>0</v>
      </c>
      <c r="AR38" s="174">
        <f t="shared" si="31"/>
        <v>0</v>
      </c>
      <c r="AS38" s="174">
        <f t="shared" si="32"/>
        <v>0</v>
      </c>
      <c r="AT38" s="175">
        <f t="shared" si="52"/>
        <v>4</v>
      </c>
      <c r="AU38" s="174">
        <f t="shared" si="34"/>
        <v>0</v>
      </c>
      <c r="AV38" s="174">
        <f t="shared" si="35"/>
        <v>0</v>
      </c>
      <c r="AW38" s="174">
        <f t="shared" si="36"/>
        <v>0</v>
      </c>
      <c r="AX38" s="174">
        <f t="shared" si="37"/>
        <v>0</v>
      </c>
      <c r="AY38" s="174">
        <f t="shared" si="38"/>
        <v>4</v>
      </c>
      <c r="AZ38" s="174">
        <f t="shared" si="39"/>
        <v>0</v>
      </c>
      <c r="BA38" s="174">
        <f t="shared" si="40"/>
        <v>0</v>
      </c>
      <c r="BB38" s="174">
        <f t="shared" si="41"/>
        <v>0</v>
      </c>
      <c r="BC38" s="174">
        <f t="shared" si="42"/>
        <v>0</v>
      </c>
      <c r="BD38" s="174">
        <f t="shared" si="43"/>
        <v>0</v>
      </c>
      <c r="BE38" s="174">
        <f t="shared" si="44"/>
        <v>0</v>
      </c>
      <c r="BF38" s="640"/>
      <c r="BG38" s="640"/>
      <c r="BH38" s="92" t="str">
        <f>IF(G38="","",VLOOKUP(G38,과정코드!$A$2:$B$494,2,0))</f>
        <v>COL0104557</v>
      </c>
      <c r="BI38" s="70"/>
    </row>
    <row r="39" spans="1:63" s="39" customFormat="1" ht="23.1" customHeight="1">
      <c r="A39" s="808"/>
      <c r="B39" s="40">
        <v>27</v>
      </c>
      <c r="C39" s="57" t="s">
        <v>130</v>
      </c>
      <c r="D39" s="41" t="s">
        <v>21</v>
      </c>
      <c r="E39" s="41" t="s">
        <v>21</v>
      </c>
      <c r="F39" s="41"/>
      <c r="G39" s="534" t="s">
        <v>864</v>
      </c>
      <c r="H39" s="93" t="str">
        <f t="shared" si="45"/>
        <v>바로가기</v>
      </c>
      <c r="I39" s="542">
        <v>2</v>
      </c>
      <c r="J39" s="525">
        <v>14</v>
      </c>
      <c r="K39" s="121">
        <v>490</v>
      </c>
      <c r="L39" s="121">
        <v>540</v>
      </c>
      <c r="M39" s="270"/>
      <c r="N39" s="271"/>
      <c r="O39" s="270"/>
      <c r="P39" s="271"/>
      <c r="Q39" s="268"/>
      <c r="R39" s="271"/>
      <c r="S39" s="277"/>
      <c r="T39" s="271"/>
      <c r="U39" s="270"/>
      <c r="V39" s="269" t="s">
        <v>863</v>
      </c>
      <c r="W39" s="268"/>
      <c r="X39" s="269"/>
      <c r="Y39" s="147">
        <f>COUNTA($M39:$X39)</f>
        <v>1</v>
      </c>
      <c r="Z39" s="149">
        <f t="shared" si="47"/>
        <v>1</v>
      </c>
      <c r="AA39" s="150">
        <f t="shared" si="48"/>
        <v>0</v>
      </c>
      <c r="AB39" s="147">
        <f t="array" ref="AB39">(SUM(LEN($M39:$X39)-LEN(SUBSTITUTE($M39:$X39,"역삼","")))/LEN("역삼"))</f>
        <v>0</v>
      </c>
      <c r="AC39" s="147">
        <f t="array" ref="AC39">SUM(SUM(LEN($M39:X39)-LEN(SUBSTITUTE($M39:X39,"선릉","")))/LEN("선릉"),SUM(LEN(M39:$X39)-LEN(SUBSTITUTE($M39:$X39,"가산","")))/LEN("가산"))</f>
        <v>0</v>
      </c>
      <c r="AD39" s="150">
        <f t="shared" si="49"/>
        <v>1</v>
      </c>
      <c r="AE39" s="147">
        <f t="array" ref="AE39">(SUM(LEN($M39:$X39)-LEN(SUBSTITUTE($M39:$X39,"대전","")))/LEN("대전"))</f>
        <v>0</v>
      </c>
      <c r="AF39" s="147">
        <f t="array" ref="AF39">(SUM(LEN($M39:$X39)-LEN(SUBSTITUTE($M39:$X39,"대구","")))/LEN("대구"))</f>
        <v>0</v>
      </c>
      <c r="AG39" s="147">
        <f t="array" ref="AG39">(SUM(LEN($M39:$X39)-LEN(SUBSTITUTE($M39:$X39,"부산","")))/LEN("부산"))</f>
        <v>0</v>
      </c>
      <c r="AH39" s="147">
        <f t="array" ref="AH39">(SUM(LEN($M39:$X39)-LEN(SUBSTITUTE($M39:$X39,"광주","")))/LEN("광주"))</f>
        <v>0</v>
      </c>
      <c r="AI39" s="147">
        <f t="array" ref="AI39">SUM(SUM(LEN($M39:$X39)-LEN(SUBSTITUTE($M39:$X39,"수원","")))/LEN("수원"),SUM(LEN($M39:$X39)-LEN(SUBSTITUTE($M39:$X39,"춘천","")))/LEN("춘천"),SUM(LEN($M39:$X39)-LEN(SUBSTITUTE($M39:$X39,"의정부","")))/LEN("의정부"),SUM(LEN($M39:$X39)-LEN(SUBSTITUTE($M39:$X39,"원주","")))/LEN("원주"))</f>
        <v>1</v>
      </c>
      <c r="AJ39" s="147">
        <f t="array" ref="AJ39">(SUM(LEN($M39:$X39)-LEN(SUBSTITUTE($M39:$X39,"청주","")))/LEN("청주"))</f>
        <v>0</v>
      </c>
      <c r="AK39" s="147">
        <f t="array" ref="AK39">(SUM(LEN($M39:$X39)-LEN(SUBSTITUTE($M39:$X39,"인천","")))/LEN("인천"))</f>
        <v>0</v>
      </c>
      <c r="AL39" s="147">
        <f t="array" ref="AL39">SUM(SUM(LEN($M39:X39)-LEN(SUBSTITUTE($M39:X39,"충북","")))/LEN("충북"),SUM(LEN(M39:$X39)-LEN(SUBSTITUTE($M39:$X39,"아산","")))/LEN("아산"))</f>
        <v>0</v>
      </c>
      <c r="AM39" s="147">
        <f t="array" ref="AM39">(SUM(LEN($M39:$X39)-LEN(SUBSTITUTE($M39:$X39,"울산","")))/LEN("울산"))</f>
        <v>0</v>
      </c>
      <c r="AN39" s="147">
        <f t="array" ref="AN39">(SUM(LEN($M39:$X39)-LEN(SUBSTITUTE($M39:$X39,"창원","")))/LEN("창원"))</f>
        <v>0</v>
      </c>
      <c r="AO39" s="147">
        <f t="array" ref="AO39">(SUM(LEN($M39:$X39)-LEN(SUBSTITUTE($M39:$X39,"전주","")))/LEN("전주"))</f>
        <v>0</v>
      </c>
      <c r="AP39" s="209">
        <f t="shared" si="50"/>
        <v>2</v>
      </c>
      <c r="AQ39" s="175">
        <f t="shared" si="51"/>
        <v>0</v>
      </c>
      <c r="AR39" s="174">
        <f t="shared" si="31"/>
        <v>0</v>
      </c>
      <c r="AS39" s="174">
        <f t="shared" si="32"/>
        <v>0</v>
      </c>
      <c r="AT39" s="175">
        <f t="shared" si="52"/>
        <v>2</v>
      </c>
      <c r="AU39" s="174">
        <f t="shared" si="34"/>
        <v>0</v>
      </c>
      <c r="AV39" s="174">
        <f t="shared" si="35"/>
        <v>0</v>
      </c>
      <c r="AW39" s="174">
        <f t="shared" si="36"/>
        <v>0</v>
      </c>
      <c r="AX39" s="174">
        <f t="shared" si="37"/>
        <v>0</v>
      </c>
      <c r="AY39" s="174">
        <f t="shared" si="38"/>
        <v>2</v>
      </c>
      <c r="AZ39" s="174">
        <f t="shared" si="39"/>
        <v>0</v>
      </c>
      <c r="BA39" s="174">
        <f t="shared" si="40"/>
        <v>0</v>
      </c>
      <c r="BB39" s="174">
        <f t="shared" si="41"/>
        <v>0</v>
      </c>
      <c r="BC39" s="174">
        <f t="shared" si="42"/>
        <v>0</v>
      </c>
      <c r="BD39" s="174">
        <f t="shared" si="43"/>
        <v>0</v>
      </c>
      <c r="BE39" s="174">
        <f t="shared" si="44"/>
        <v>0</v>
      </c>
      <c r="BF39" s="640"/>
      <c r="BG39" s="640"/>
      <c r="BH39" s="92" t="str">
        <f>IF(G39="","",VLOOKUP(G39,과정코드!$A$2:$B$494,2,0))</f>
        <v>COL0104558</v>
      </c>
      <c r="BI39" s="70"/>
    </row>
    <row r="40" spans="1:63" s="39" customFormat="1" ht="23.1" customHeight="1">
      <c r="A40" s="808"/>
      <c r="B40" s="40">
        <v>28</v>
      </c>
      <c r="C40" s="57" t="s">
        <v>130</v>
      </c>
      <c r="D40" s="41" t="s">
        <v>21</v>
      </c>
      <c r="E40" s="41" t="s">
        <v>21</v>
      </c>
      <c r="F40" s="41"/>
      <c r="G40" s="534" t="s">
        <v>862</v>
      </c>
      <c r="H40" s="93" t="str">
        <f t="shared" si="45"/>
        <v>바로가기</v>
      </c>
      <c r="I40" s="541">
        <v>2</v>
      </c>
      <c r="J40" s="50">
        <v>14</v>
      </c>
      <c r="K40" s="46">
        <v>490</v>
      </c>
      <c r="L40" s="46">
        <v>540</v>
      </c>
      <c r="M40" s="526"/>
      <c r="N40" s="525"/>
      <c r="O40" s="526"/>
      <c r="P40" s="525" t="s">
        <v>199</v>
      </c>
      <c r="Q40" s="526"/>
      <c r="R40" s="525"/>
      <c r="S40" s="526"/>
      <c r="T40" s="525"/>
      <c r="U40" s="526"/>
      <c r="V40" s="525"/>
      <c r="W40" s="266"/>
      <c r="X40" s="525"/>
      <c r="Y40" s="147">
        <f>COUNTA($M40:$X40)</f>
        <v>1</v>
      </c>
      <c r="Z40" s="149">
        <f t="shared" si="47"/>
        <v>1</v>
      </c>
      <c r="AA40" s="150">
        <f t="shared" si="48"/>
        <v>0</v>
      </c>
      <c r="AB40" s="147">
        <f t="array" ref="AB40">(SUM(LEN($M40:$X40)-LEN(SUBSTITUTE($M40:$X40,"역삼","")))/LEN("역삼"))</f>
        <v>0</v>
      </c>
      <c r="AC40" s="147">
        <f t="array" ref="AC40">SUM(SUM(LEN($M40:X40)-LEN(SUBSTITUTE($M40:X40,"선릉","")))/LEN("선릉"),SUM(LEN(M40:$X40)-LEN(SUBSTITUTE($M40:$X40,"가산","")))/LEN("가산"))</f>
        <v>0</v>
      </c>
      <c r="AD40" s="150">
        <f t="shared" si="49"/>
        <v>1</v>
      </c>
      <c r="AE40" s="147">
        <f t="array" ref="AE40">(SUM(LEN($M40:$X40)-LEN(SUBSTITUTE($M40:$X40,"대전","")))/LEN("대전"))</f>
        <v>0</v>
      </c>
      <c r="AF40" s="147">
        <f t="array" ref="AF40">(SUM(LEN($M40:$X40)-LEN(SUBSTITUTE($M40:$X40,"대구","")))/LEN("대구"))</f>
        <v>0</v>
      </c>
      <c r="AG40" s="147">
        <f t="array" ref="AG40">(SUM(LEN($M40:$X40)-LEN(SUBSTITUTE($M40:$X40,"부산","")))/LEN("부산"))</f>
        <v>0</v>
      </c>
      <c r="AH40" s="147">
        <f t="array" ref="AH40">(SUM(LEN($M40:$X40)-LEN(SUBSTITUTE($M40:$X40,"광주","")))/LEN("광주"))</f>
        <v>0</v>
      </c>
      <c r="AI40" s="147">
        <f t="array" ref="AI40">SUM(SUM(LEN($M40:$X40)-LEN(SUBSTITUTE($M40:$X40,"수원","")))/LEN("수원"),SUM(LEN($M40:$X40)-LEN(SUBSTITUTE($M40:$X40,"춘천","")))/LEN("춘천"),SUM(LEN($M40:$X40)-LEN(SUBSTITUTE($M40:$X40,"의정부","")))/LEN("의정부"),SUM(LEN($M40:$X40)-LEN(SUBSTITUTE($M40:$X40,"원주","")))/LEN("원주"))</f>
        <v>1</v>
      </c>
      <c r="AJ40" s="147">
        <f t="array" ref="AJ40">(SUM(LEN($M40:$X40)-LEN(SUBSTITUTE($M40:$X40,"청주","")))/LEN("청주"))</f>
        <v>0</v>
      </c>
      <c r="AK40" s="147">
        <f t="array" ref="AK40">(SUM(LEN($M40:$X40)-LEN(SUBSTITUTE($M40:$X40,"인천","")))/LEN("인천"))</f>
        <v>0</v>
      </c>
      <c r="AL40" s="147">
        <f t="array" ref="AL40">SUM(SUM(LEN($M40:X40)-LEN(SUBSTITUTE($M40:X40,"충북","")))/LEN("충북"),SUM(LEN(M40:$X40)-LEN(SUBSTITUTE($M40:$X40,"아산","")))/LEN("아산"))</f>
        <v>0</v>
      </c>
      <c r="AM40" s="147">
        <f t="array" ref="AM40">(SUM(LEN($M40:$X40)-LEN(SUBSTITUTE($M40:$X40,"울산","")))/LEN("울산"))</f>
        <v>0</v>
      </c>
      <c r="AN40" s="147">
        <f t="array" ref="AN40">(SUM(LEN($M40:$X40)-LEN(SUBSTITUTE($M40:$X40,"창원","")))/LEN("창원"))</f>
        <v>0</v>
      </c>
      <c r="AO40" s="147">
        <f t="array" ref="AO40">(SUM(LEN($M40:$X40)-LEN(SUBSTITUTE($M40:$X40,"전주","")))/LEN("전주"))</f>
        <v>0</v>
      </c>
      <c r="AP40" s="209">
        <f t="shared" si="50"/>
        <v>2</v>
      </c>
      <c r="AQ40" s="175">
        <f t="shared" si="51"/>
        <v>0</v>
      </c>
      <c r="AR40" s="174">
        <f t="shared" si="31"/>
        <v>0</v>
      </c>
      <c r="AS40" s="174">
        <f t="shared" si="32"/>
        <v>0</v>
      </c>
      <c r="AT40" s="175">
        <f t="shared" si="52"/>
        <v>2</v>
      </c>
      <c r="AU40" s="174">
        <f t="shared" si="34"/>
        <v>0</v>
      </c>
      <c r="AV40" s="174">
        <f t="shared" si="35"/>
        <v>0</v>
      </c>
      <c r="AW40" s="174">
        <f t="shared" si="36"/>
        <v>0</v>
      </c>
      <c r="AX40" s="174">
        <f t="shared" si="37"/>
        <v>0</v>
      </c>
      <c r="AY40" s="174">
        <f t="shared" si="38"/>
        <v>2</v>
      </c>
      <c r="AZ40" s="174">
        <f t="shared" si="39"/>
        <v>0</v>
      </c>
      <c r="BA40" s="174">
        <f t="shared" si="40"/>
        <v>0</v>
      </c>
      <c r="BB40" s="174">
        <f t="shared" si="41"/>
        <v>0</v>
      </c>
      <c r="BC40" s="174">
        <f t="shared" si="42"/>
        <v>0</v>
      </c>
      <c r="BD40" s="174">
        <f t="shared" si="43"/>
        <v>0</v>
      </c>
      <c r="BE40" s="174">
        <f t="shared" si="44"/>
        <v>0</v>
      </c>
      <c r="BF40" s="640"/>
      <c r="BG40" s="640"/>
      <c r="BH40" s="92" t="str">
        <f>IF(G40="","",VLOOKUP(G40,과정코드!$A$2:$B$494,2,0))</f>
        <v>COL0104559</v>
      </c>
      <c r="BI40" s="70"/>
    </row>
    <row r="41" spans="1:63" s="39" customFormat="1" ht="23.1" customHeight="1">
      <c r="A41" s="808"/>
      <c r="B41" s="40">
        <v>29</v>
      </c>
      <c r="C41" s="57" t="s">
        <v>130</v>
      </c>
      <c r="D41" s="41" t="s">
        <v>21</v>
      </c>
      <c r="E41" s="41"/>
      <c r="F41" s="41"/>
      <c r="G41" s="535" t="s">
        <v>183</v>
      </c>
      <c r="H41" s="93" t="str">
        <f t="shared" si="45"/>
        <v>바로가기</v>
      </c>
      <c r="I41" s="543">
        <v>3</v>
      </c>
      <c r="J41" s="120">
        <v>23</v>
      </c>
      <c r="K41" s="46">
        <v>660</v>
      </c>
      <c r="L41" s="46">
        <v>700</v>
      </c>
      <c r="M41" s="265"/>
      <c r="N41" s="55"/>
      <c r="O41" s="265" t="s">
        <v>860</v>
      </c>
      <c r="P41" s="272"/>
      <c r="Q41" s="264"/>
      <c r="R41" s="51"/>
      <c r="S41" s="278" t="s">
        <v>859</v>
      </c>
      <c r="T41" s="55"/>
      <c r="U41" s="264"/>
      <c r="V41" s="525"/>
      <c r="W41" s="266"/>
      <c r="X41" s="119"/>
      <c r="Y41" s="147">
        <v>6</v>
      </c>
      <c r="Z41" s="149">
        <f t="shared" si="47"/>
        <v>1</v>
      </c>
      <c r="AA41" s="150">
        <f t="shared" si="48"/>
        <v>0</v>
      </c>
      <c r="AB41" s="147">
        <f t="array" ref="AB41">(SUM(LEN($M41:$X41)-LEN(SUBSTITUTE($M41:$X41,"역삼","")))/LEN("역삼"))</f>
        <v>0</v>
      </c>
      <c r="AC41" s="147">
        <f t="array" ref="AC41">SUM(SUM(LEN($M41:X41)-LEN(SUBSTITUTE($M41:X41,"선릉","")))/LEN("선릉"),SUM(LEN(M41:$X41)-LEN(SUBSTITUTE($M41:$X41,"가산","")))/LEN("가산"))</f>
        <v>0</v>
      </c>
      <c r="AD41" s="150">
        <f t="shared" si="49"/>
        <v>1</v>
      </c>
      <c r="AE41" s="147">
        <f t="array" ref="AE41">(SUM(LEN($M41:$X41)-LEN(SUBSTITUTE($M41:$X41,"대전","")))/LEN("대전"))</f>
        <v>0</v>
      </c>
      <c r="AF41" s="147">
        <f t="array" ref="AF41">(SUM(LEN($M41:$X41)-LEN(SUBSTITUTE($M41:$X41,"대구","")))/LEN("대구"))</f>
        <v>0</v>
      </c>
      <c r="AG41" s="147">
        <f t="array" ref="AG41">(SUM(LEN($M41:$X41)-LEN(SUBSTITUTE($M41:$X41,"부산","")))/LEN("부산"))</f>
        <v>0</v>
      </c>
      <c r="AH41" s="147">
        <f t="array" ref="AH41">(SUM(LEN($M41:$X41)-LEN(SUBSTITUTE($M41:$X41,"광주","")))/LEN("광주"))</f>
        <v>0</v>
      </c>
      <c r="AI41" s="147">
        <f t="array" ref="AI41">SUM(SUM(LEN($M41:$X41)-LEN(SUBSTITUTE($M41:$X41,"수원","")))/LEN("수원"),SUM(LEN($M41:$X41)-LEN(SUBSTITUTE($M41:$X41,"춘천","")))/LEN("춘천"),SUM(LEN($M41:$X41)-LEN(SUBSTITUTE($M41:$X41,"의정부","")))/LEN("의정부"),SUM(LEN($M41:$X41)-LEN(SUBSTITUTE($M41:$X41,"원주","")))/LEN("원주"))</f>
        <v>1</v>
      </c>
      <c r="AJ41" s="147">
        <f t="array" ref="AJ41">(SUM(LEN($M41:$X41)-LEN(SUBSTITUTE($M41:$X41,"청주","")))/LEN("청주"))</f>
        <v>0</v>
      </c>
      <c r="AK41" s="147">
        <f t="array" ref="AK41">(SUM(LEN($M41:$X41)-LEN(SUBSTITUTE($M41:$X41,"인천","")))/LEN("인천"))</f>
        <v>0</v>
      </c>
      <c r="AL41" s="147">
        <f t="array" ref="AL41">SUM(SUM(LEN($M41:X41)-LEN(SUBSTITUTE($M41:X41,"충북","")))/LEN("충북"),SUM(LEN(M41:$X41)-LEN(SUBSTITUTE($M41:$X41,"아산","")))/LEN("아산"))</f>
        <v>0</v>
      </c>
      <c r="AM41" s="147">
        <f t="array" ref="AM41">(SUM(LEN($M41:$X41)-LEN(SUBSTITUTE($M41:$X41,"울산","")))/LEN("울산"))</f>
        <v>0</v>
      </c>
      <c r="AN41" s="147">
        <f t="array" ref="AN41">(SUM(LEN($M41:$X41)-LEN(SUBSTITUTE($M41:$X41,"창원","")))/LEN("창원"))</f>
        <v>0</v>
      </c>
      <c r="AO41" s="147">
        <f t="array" ref="AO41">(SUM(LEN($M41:$X41)-LEN(SUBSTITUTE($M41:$X41,"전주","")))/LEN("전주"))</f>
        <v>0</v>
      </c>
      <c r="AP41" s="209">
        <f t="shared" si="50"/>
        <v>3</v>
      </c>
      <c r="AQ41" s="175">
        <f t="shared" si="51"/>
        <v>0</v>
      </c>
      <c r="AR41" s="174">
        <f t="shared" si="31"/>
        <v>0</v>
      </c>
      <c r="AS41" s="174">
        <f t="shared" si="32"/>
        <v>0</v>
      </c>
      <c r="AT41" s="175">
        <f t="shared" si="52"/>
        <v>3</v>
      </c>
      <c r="AU41" s="174">
        <f t="shared" si="34"/>
        <v>0</v>
      </c>
      <c r="AV41" s="174">
        <f t="shared" si="35"/>
        <v>0</v>
      </c>
      <c r="AW41" s="174">
        <f t="shared" si="36"/>
        <v>0</v>
      </c>
      <c r="AX41" s="174">
        <f t="shared" si="37"/>
        <v>0</v>
      </c>
      <c r="AY41" s="174">
        <f t="shared" si="38"/>
        <v>3</v>
      </c>
      <c r="AZ41" s="174">
        <f t="shared" si="39"/>
        <v>0</v>
      </c>
      <c r="BA41" s="174">
        <f t="shared" si="40"/>
        <v>0</v>
      </c>
      <c r="BB41" s="174">
        <f t="shared" si="41"/>
        <v>0</v>
      </c>
      <c r="BC41" s="174">
        <f t="shared" si="42"/>
        <v>0</v>
      </c>
      <c r="BD41" s="174">
        <f t="shared" si="43"/>
        <v>0</v>
      </c>
      <c r="BE41" s="174">
        <f t="shared" si="44"/>
        <v>0</v>
      </c>
      <c r="BF41" s="640"/>
      <c r="BG41" s="640"/>
      <c r="BH41" s="92" t="str">
        <f>IF(G41="","",VLOOKUP(G41,과정코드!$A$2:$B$494,2,0))</f>
        <v>COL0104560</v>
      </c>
      <c r="BI41" s="70"/>
    </row>
    <row r="42" spans="1:63" s="39" customFormat="1" ht="23.1" customHeight="1">
      <c r="A42" s="808"/>
      <c r="B42" s="40">
        <v>30</v>
      </c>
      <c r="C42" s="57" t="s">
        <v>130</v>
      </c>
      <c r="D42" s="41" t="s">
        <v>21</v>
      </c>
      <c r="E42" s="41" t="s">
        <v>21</v>
      </c>
      <c r="F42" s="41"/>
      <c r="G42" s="535" t="s">
        <v>185</v>
      </c>
      <c r="H42" s="93" t="str">
        <f t="shared" si="45"/>
        <v>바로가기</v>
      </c>
      <c r="I42" s="543">
        <v>2</v>
      </c>
      <c r="J42" s="120">
        <v>14</v>
      </c>
      <c r="K42" s="46">
        <v>490</v>
      </c>
      <c r="L42" s="46">
        <v>540</v>
      </c>
      <c r="M42" s="265"/>
      <c r="N42" s="525"/>
      <c r="O42" s="526"/>
      <c r="P42" s="528"/>
      <c r="Q42" s="527"/>
      <c r="R42" s="51" t="s">
        <v>171</v>
      </c>
      <c r="S42" s="264"/>
      <c r="T42" s="55" t="s">
        <v>212</v>
      </c>
      <c r="U42" s="264"/>
      <c r="V42" s="525"/>
      <c r="W42" s="526"/>
      <c r="X42" s="119"/>
      <c r="Y42" s="147">
        <f t="shared" ref="Y42:Y43" si="53">COUNTA($M42:$X42)</f>
        <v>2</v>
      </c>
      <c r="Z42" s="149">
        <f t="shared" si="47"/>
        <v>2</v>
      </c>
      <c r="AA42" s="150">
        <f t="shared" si="48"/>
        <v>0</v>
      </c>
      <c r="AB42" s="147">
        <f t="array" ref="AB42">(SUM(LEN($M42:$X42)-LEN(SUBSTITUTE($M42:$X42,"역삼","")))/LEN("역삼"))</f>
        <v>0</v>
      </c>
      <c r="AC42" s="147">
        <f t="array" ref="AC42">SUM(SUM(LEN($M42:X42)-LEN(SUBSTITUTE($M42:X42,"선릉","")))/LEN("선릉"),SUM(LEN(M42:$X42)-LEN(SUBSTITUTE($M42:$X42,"가산","")))/LEN("가산"))</f>
        <v>0</v>
      </c>
      <c r="AD42" s="150">
        <f t="shared" si="49"/>
        <v>2</v>
      </c>
      <c r="AE42" s="147">
        <f t="array" ref="AE42">(SUM(LEN($M42:$X42)-LEN(SUBSTITUTE($M42:$X42,"대전","")))/LEN("대전"))</f>
        <v>0</v>
      </c>
      <c r="AF42" s="147">
        <f t="array" ref="AF42">(SUM(LEN($M42:$X42)-LEN(SUBSTITUTE($M42:$X42,"대구","")))/LEN("대구"))</f>
        <v>0</v>
      </c>
      <c r="AG42" s="147">
        <f t="array" ref="AG42">(SUM(LEN($M42:$X42)-LEN(SUBSTITUTE($M42:$X42,"부산","")))/LEN("부산"))</f>
        <v>0</v>
      </c>
      <c r="AH42" s="147">
        <f t="array" ref="AH42">(SUM(LEN($M42:$X42)-LEN(SUBSTITUTE($M42:$X42,"광주","")))/LEN("광주"))</f>
        <v>0</v>
      </c>
      <c r="AI42" s="147">
        <f t="array" ref="AI42">SUM(SUM(LEN($M42:$X42)-LEN(SUBSTITUTE($M42:$X42,"수원","")))/LEN("수원"),SUM(LEN($M42:$X42)-LEN(SUBSTITUTE($M42:$X42,"춘천","")))/LEN("춘천"),SUM(LEN($M42:$X42)-LEN(SUBSTITUTE($M42:$X42,"의정부","")))/LEN("의정부"),SUM(LEN($M42:$X42)-LEN(SUBSTITUTE($M42:$X42,"원주","")))/LEN("원주"))</f>
        <v>2</v>
      </c>
      <c r="AJ42" s="147">
        <f t="array" ref="AJ42">(SUM(LEN($M42:$X42)-LEN(SUBSTITUTE($M42:$X42,"청주","")))/LEN("청주"))</f>
        <v>0</v>
      </c>
      <c r="AK42" s="147">
        <f t="array" ref="AK42">(SUM(LEN($M42:$X42)-LEN(SUBSTITUTE($M42:$X42,"인천","")))/LEN("인천"))</f>
        <v>0</v>
      </c>
      <c r="AL42" s="147">
        <f t="array" ref="AL42">SUM(SUM(LEN($M42:X42)-LEN(SUBSTITUTE($M42:X42,"충북","")))/LEN("충북"),SUM(LEN(M42:$X42)-LEN(SUBSTITUTE($M42:$X42,"아산","")))/LEN("아산"))</f>
        <v>0</v>
      </c>
      <c r="AM42" s="147">
        <f t="array" ref="AM42">(SUM(LEN($M42:$X42)-LEN(SUBSTITUTE($M42:$X42,"울산","")))/LEN("울산"))</f>
        <v>0</v>
      </c>
      <c r="AN42" s="147">
        <f t="array" ref="AN42">(SUM(LEN($M42:$X42)-LEN(SUBSTITUTE($M42:$X42,"창원","")))/LEN("창원"))</f>
        <v>0</v>
      </c>
      <c r="AO42" s="147">
        <f t="array" ref="AO42">(SUM(LEN($M42:$X42)-LEN(SUBSTITUTE($M42:$X42,"전주","")))/LEN("전주"))</f>
        <v>0</v>
      </c>
      <c r="AP42" s="209">
        <f t="shared" si="50"/>
        <v>4</v>
      </c>
      <c r="AQ42" s="175">
        <f t="shared" si="51"/>
        <v>0</v>
      </c>
      <c r="AR42" s="174">
        <f t="shared" si="31"/>
        <v>0</v>
      </c>
      <c r="AS42" s="174">
        <f t="shared" si="32"/>
        <v>0</v>
      </c>
      <c r="AT42" s="175">
        <f t="shared" si="52"/>
        <v>4</v>
      </c>
      <c r="AU42" s="174">
        <f t="shared" si="34"/>
        <v>0</v>
      </c>
      <c r="AV42" s="174">
        <f t="shared" si="35"/>
        <v>0</v>
      </c>
      <c r="AW42" s="174">
        <f t="shared" si="36"/>
        <v>0</v>
      </c>
      <c r="AX42" s="174">
        <f t="shared" si="37"/>
        <v>0</v>
      </c>
      <c r="AY42" s="174">
        <f t="shared" si="38"/>
        <v>4</v>
      </c>
      <c r="AZ42" s="174">
        <f t="shared" si="39"/>
        <v>0</v>
      </c>
      <c r="BA42" s="174">
        <f t="shared" si="40"/>
        <v>0</v>
      </c>
      <c r="BB42" s="174">
        <f t="shared" si="41"/>
        <v>0</v>
      </c>
      <c r="BC42" s="174">
        <f t="shared" si="42"/>
        <v>0</v>
      </c>
      <c r="BD42" s="174">
        <f t="shared" si="43"/>
        <v>0</v>
      </c>
      <c r="BE42" s="174">
        <f t="shared" si="44"/>
        <v>0</v>
      </c>
      <c r="BF42" s="640"/>
      <c r="BG42" s="640"/>
      <c r="BH42" s="92" t="str">
        <f>IF(G42="","",VLOOKUP(G42,과정코드!$A$2:$B$494,2,0))</f>
        <v>COL0104563</v>
      </c>
      <c r="BI42" s="70"/>
    </row>
    <row r="43" spans="1:63" s="39" customFormat="1" ht="23.1" customHeight="1">
      <c r="A43" s="808"/>
      <c r="B43" s="40">
        <v>31</v>
      </c>
      <c r="C43" s="57" t="s">
        <v>130</v>
      </c>
      <c r="D43" s="41" t="s">
        <v>21</v>
      </c>
      <c r="E43" s="41" t="s">
        <v>21</v>
      </c>
      <c r="F43" s="41"/>
      <c r="G43" s="534" t="s">
        <v>848</v>
      </c>
      <c r="H43" s="93" t="str">
        <f t="shared" si="45"/>
        <v>바로가기</v>
      </c>
      <c r="I43" s="542">
        <v>3</v>
      </c>
      <c r="J43" s="119">
        <v>18</v>
      </c>
      <c r="K43" s="46">
        <v>580</v>
      </c>
      <c r="L43" s="46">
        <v>640</v>
      </c>
      <c r="M43" s="266"/>
      <c r="N43" s="525"/>
      <c r="O43" s="526"/>
      <c r="P43" s="525" t="s">
        <v>846</v>
      </c>
      <c r="Q43" s="266"/>
      <c r="R43" s="525"/>
      <c r="S43" s="266"/>
      <c r="T43" s="119"/>
      <c r="U43" s="526"/>
      <c r="V43" s="525"/>
      <c r="W43" s="526"/>
      <c r="X43" s="525"/>
      <c r="Y43" s="147">
        <f t="shared" si="53"/>
        <v>1</v>
      </c>
      <c r="Z43" s="149">
        <f t="shared" si="47"/>
        <v>1</v>
      </c>
      <c r="AA43" s="150">
        <f t="shared" si="48"/>
        <v>0</v>
      </c>
      <c r="AB43" s="147">
        <f t="array" ref="AB43">(SUM(LEN($M43:$X43)-LEN(SUBSTITUTE($M43:$X43,"역삼","")))/LEN("역삼"))</f>
        <v>0</v>
      </c>
      <c r="AC43" s="147">
        <f t="array" ref="AC43">SUM(SUM(LEN($M43:X43)-LEN(SUBSTITUTE($M43:X43,"선릉","")))/LEN("선릉"),SUM(LEN(M43:$X43)-LEN(SUBSTITUTE($M43:$X43,"가산","")))/LEN("가산"))</f>
        <v>0</v>
      </c>
      <c r="AD43" s="150">
        <f t="shared" si="49"/>
        <v>1</v>
      </c>
      <c r="AE43" s="147">
        <f t="array" ref="AE43">(SUM(LEN($M43:$X43)-LEN(SUBSTITUTE($M43:$X43,"대전","")))/LEN("대전"))</f>
        <v>0</v>
      </c>
      <c r="AF43" s="147">
        <f t="array" ref="AF43">(SUM(LEN($M43:$X43)-LEN(SUBSTITUTE($M43:$X43,"대구","")))/LEN("대구"))</f>
        <v>0</v>
      </c>
      <c r="AG43" s="147">
        <f t="array" ref="AG43">(SUM(LEN($M43:$X43)-LEN(SUBSTITUTE($M43:$X43,"부산","")))/LEN("부산"))</f>
        <v>0</v>
      </c>
      <c r="AH43" s="147">
        <f t="array" ref="AH43">(SUM(LEN($M43:$X43)-LEN(SUBSTITUTE($M43:$X43,"광주","")))/LEN("광주"))</f>
        <v>0</v>
      </c>
      <c r="AI43" s="147">
        <f t="array" ref="AI43">SUM(SUM(LEN($M43:$X43)-LEN(SUBSTITUTE($M43:$X43,"수원","")))/LEN("수원"),SUM(LEN($M43:$X43)-LEN(SUBSTITUTE($M43:$X43,"춘천","")))/LEN("춘천"),SUM(LEN($M43:$X43)-LEN(SUBSTITUTE($M43:$X43,"의정부","")))/LEN("의정부"),SUM(LEN($M43:$X43)-LEN(SUBSTITUTE($M43:$X43,"원주","")))/LEN("원주"))</f>
        <v>1</v>
      </c>
      <c r="AJ43" s="147">
        <f t="array" ref="AJ43">(SUM(LEN($M43:$X43)-LEN(SUBSTITUTE($M43:$X43,"청주","")))/LEN("청주"))</f>
        <v>0</v>
      </c>
      <c r="AK43" s="147">
        <f t="array" ref="AK43">(SUM(LEN($M43:$X43)-LEN(SUBSTITUTE($M43:$X43,"인천","")))/LEN("인천"))</f>
        <v>0</v>
      </c>
      <c r="AL43" s="147">
        <f t="array" ref="AL43">SUM(SUM(LEN($M43:X43)-LEN(SUBSTITUTE($M43:X43,"충북","")))/LEN("충북"),SUM(LEN(M43:$X43)-LEN(SUBSTITUTE($M43:$X43,"아산","")))/LEN("아산"))</f>
        <v>0</v>
      </c>
      <c r="AM43" s="147">
        <f t="array" ref="AM43">(SUM(LEN($M43:$X43)-LEN(SUBSTITUTE($M43:$X43,"울산","")))/LEN("울산"))</f>
        <v>0</v>
      </c>
      <c r="AN43" s="147">
        <f t="array" ref="AN43">(SUM(LEN($M43:$X43)-LEN(SUBSTITUTE($M43:$X43,"창원","")))/LEN("창원"))</f>
        <v>0</v>
      </c>
      <c r="AO43" s="147">
        <f t="array" ref="AO43">(SUM(LEN($M43:$X43)-LEN(SUBSTITUTE($M43:$X43,"전주","")))/LEN("전주"))</f>
        <v>0</v>
      </c>
      <c r="AP43" s="209">
        <f t="shared" si="50"/>
        <v>3</v>
      </c>
      <c r="AQ43" s="175">
        <f t="shared" si="51"/>
        <v>0</v>
      </c>
      <c r="AR43" s="174">
        <f t="shared" si="31"/>
        <v>0</v>
      </c>
      <c r="AS43" s="174">
        <f t="shared" si="32"/>
        <v>0</v>
      </c>
      <c r="AT43" s="175">
        <f t="shared" si="52"/>
        <v>3</v>
      </c>
      <c r="AU43" s="174">
        <f t="shared" si="34"/>
        <v>0</v>
      </c>
      <c r="AV43" s="174">
        <f t="shared" si="35"/>
        <v>0</v>
      </c>
      <c r="AW43" s="174">
        <f t="shared" si="36"/>
        <v>0</v>
      </c>
      <c r="AX43" s="174">
        <f t="shared" si="37"/>
        <v>0</v>
      </c>
      <c r="AY43" s="174">
        <f t="shared" si="38"/>
        <v>3</v>
      </c>
      <c r="AZ43" s="174">
        <f t="shared" si="39"/>
        <v>0</v>
      </c>
      <c r="BA43" s="174">
        <f t="shared" si="40"/>
        <v>0</v>
      </c>
      <c r="BB43" s="174">
        <f t="shared" si="41"/>
        <v>0</v>
      </c>
      <c r="BC43" s="174">
        <f t="shared" si="42"/>
        <v>0</v>
      </c>
      <c r="BD43" s="174">
        <f t="shared" si="43"/>
        <v>0</v>
      </c>
      <c r="BE43" s="174">
        <f t="shared" si="44"/>
        <v>0</v>
      </c>
      <c r="BF43" s="640"/>
      <c r="BG43" s="640"/>
      <c r="BH43" s="92" t="str">
        <f>IF(G43="","",VLOOKUP(G43,과정코드!$A$2:$B$494,2,0))</f>
        <v>COL0104564</v>
      </c>
      <c r="BI43" s="70"/>
    </row>
    <row r="44" spans="1:63" s="39" customFormat="1" ht="23.1" customHeight="1">
      <c r="A44" s="524" t="s">
        <v>832</v>
      </c>
      <c r="B44" s="40">
        <v>32</v>
      </c>
      <c r="C44" s="57" t="s">
        <v>130</v>
      </c>
      <c r="D44" s="41" t="s">
        <v>21</v>
      </c>
      <c r="E44" s="41" t="s">
        <v>21</v>
      </c>
      <c r="F44" s="41"/>
      <c r="G44" s="537" t="s">
        <v>1655</v>
      </c>
      <c r="H44" s="93" t="str">
        <f t="shared" si="45"/>
        <v>바로가기</v>
      </c>
      <c r="I44" s="542">
        <v>2</v>
      </c>
      <c r="J44" s="525">
        <v>15</v>
      </c>
      <c r="K44" s="121">
        <v>530</v>
      </c>
      <c r="L44" s="46">
        <v>580</v>
      </c>
      <c r="M44" s="268"/>
      <c r="N44" s="271"/>
      <c r="O44" s="268" t="s">
        <v>2613</v>
      </c>
      <c r="P44" s="271"/>
      <c r="Q44" s="268" t="s">
        <v>1939</v>
      </c>
      <c r="R44" s="269"/>
      <c r="S44" s="270"/>
      <c r="T44" s="269"/>
      <c r="U44" s="268"/>
      <c r="V44" s="269"/>
      <c r="W44" s="270"/>
      <c r="X44" s="269"/>
      <c r="Y44" s="147">
        <v>16</v>
      </c>
      <c r="Z44" s="149">
        <f t="shared" ref="Z44:Z47" si="54">AA44+AD44</f>
        <v>2</v>
      </c>
      <c r="AA44" s="150">
        <f t="shared" ref="AA44:AA47" si="55">AB44+AC44</f>
        <v>0</v>
      </c>
      <c r="AB44" s="147">
        <f t="array" ref="AB44">(SUM(LEN($M44:$X44)-LEN(SUBSTITUTE($M44:$X44,"역삼","")))/LEN("역삼"))</f>
        <v>0</v>
      </c>
      <c r="AC44" s="147">
        <f t="array" ref="AC44">SUM(SUM(LEN($M44:X44)-LEN(SUBSTITUTE($M44:X44,"선릉","")))/LEN("선릉"),SUM(LEN(M44:$X44)-LEN(SUBSTITUTE($M44:$X44,"가산","")))/LEN("가산"))</f>
        <v>0</v>
      </c>
      <c r="AD44" s="150">
        <f t="shared" ref="AD44:AD47" si="56">SUM(AE44:AO44)</f>
        <v>2</v>
      </c>
      <c r="AE44" s="147">
        <f t="array" ref="AE44">(SUM(LEN($M44:$X44)-LEN(SUBSTITUTE($M44:$X44,"대전","")))/LEN("대전"))</f>
        <v>0</v>
      </c>
      <c r="AF44" s="147">
        <f t="array" ref="AF44">(SUM(LEN($M44:$X44)-LEN(SUBSTITUTE($M44:$X44,"대구","")))/LEN("대구"))</f>
        <v>0</v>
      </c>
      <c r="AG44" s="147">
        <f t="array" ref="AG44">(SUM(LEN($M44:$X44)-LEN(SUBSTITUTE($M44:$X44,"부산","")))/LEN("부산"))</f>
        <v>0</v>
      </c>
      <c r="AH44" s="147">
        <f t="array" ref="AH44">(SUM(LEN($M44:$X44)-LEN(SUBSTITUTE($M44:$X44,"광주","")))/LEN("광주"))</f>
        <v>0</v>
      </c>
      <c r="AI44" s="147">
        <f t="array" ref="AI44">SUM(SUM(LEN($M44:$X44)-LEN(SUBSTITUTE($M44:$X44,"수원","")))/LEN("수원"),SUM(LEN($M44:$X44)-LEN(SUBSTITUTE($M44:$X44,"춘천","")))/LEN("춘천"),SUM(LEN($M44:$X44)-LEN(SUBSTITUTE($M44:$X44,"의정부","")))/LEN("의정부"),SUM(LEN($M44:$X44)-LEN(SUBSTITUTE($M44:$X44,"원주","")))/LEN("원주"))</f>
        <v>1</v>
      </c>
      <c r="AJ44" s="147">
        <f t="array" ref="AJ44">(SUM(LEN($M44:$X44)-LEN(SUBSTITUTE($M44:$X44,"청주","")))/LEN("청주"))</f>
        <v>0</v>
      </c>
      <c r="AK44" s="147">
        <f t="array" ref="AK44">(SUM(LEN($M44:$X44)-LEN(SUBSTITUTE($M44:$X44,"인천","")))/LEN("인천"))</f>
        <v>1</v>
      </c>
      <c r="AL44" s="147">
        <f t="array" ref="AL44">SUM(SUM(LEN($M44:X44)-LEN(SUBSTITUTE($M44:X44,"충북","")))/LEN("충북"),SUM(LEN(M44:$X44)-LEN(SUBSTITUTE($M44:$X44,"아산","")))/LEN("아산"))</f>
        <v>0</v>
      </c>
      <c r="AM44" s="147">
        <f t="array" ref="AM44">(SUM(LEN($M44:$X44)-LEN(SUBSTITUTE($M44:$X44,"울산","")))/LEN("울산"))</f>
        <v>0</v>
      </c>
      <c r="AN44" s="147">
        <f t="array" ref="AN44">(SUM(LEN($M44:$X44)-LEN(SUBSTITUTE($M44:$X44,"창원","")))/LEN("창원"))</f>
        <v>0</v>
      </c>
      <c r="AO44" s="147">
        <f t="array" ref="AO44">(SUM(LEN($M44:$X44)-LEN(SUBSTITUTE($M44:$X44,"전주","")))/LEN("전주"))</f>
        <v>0</v>
      </c>
      <c r="AP44" s="209">
        <f t="shared" ref="AP44:AP47" si="57">AQ44+AT44</f>
        <v>4</v>
      </c>
      <c r="AQ44" s="175">
        <f t="shared" ref="AQ44:AQ47" si="58">AR44+AS44</f>
        <v>0</v>
      </c>
      <c r="AR44" s="174">
        <f t="shared" si="31"/>
        <v>0</v>
      </c>
      <c r="AS44" s="174">
        <f t="shared" si="32"/>
        <v>0</v>
      </c>
      <c r="AT44" s="175">
        <f t="shared" ref="AT44:AT47" si="59">SUM(AU44:BE44)</f>
        <v>4</v>
      </c>
      <c r="AU44" s="174">
        <f t="shared" si="34"/>
        <v>0</v>
      </c>
      <c r="AV44" s="174">
        <f t="shared" si="35"/>
        <v>0</v>
      </c>
      <c r="AW44" s="174">
        <f t="shared" si="36"/>
        <v>0</v>
      </c>
      <c r="AX44" s="174">
        <f t="shared" si="37"/>
        <v>0</v>
      </c>
      <c r="AY44" s="174">
        <f t="shared" si="38"/>
        <v>2</v>
      </c>
      <c r="AZ44" s="174">
        <f t="shared" si="39"/>
        <v>0</v>
      </c>
      <c r="BA44" s="174">
        <f t="shared" si="40"/>
        <v>2</v>
      </c>
      <c r="BB44" s="174">
        <f t="shared" si="41"/>
        <v>0</v>
      </c>
      <c r="BC44" s="174">
        <f t="shared" si="42"/>
        <v>0</v>
      </c>
      <c r="BD44" s="174">
        <f t="shared" si="43"/>
        <v>0</v>
      </c>
      <c r="BE44" s="174">
        <f t="shared" si="44"/>
        <v>0</v>
      </c>
      <c r="BF44" s="640"/>
      <c r="BG44" s="640"/>
      <c r="BH44" s="92" t="str">
        <f>IF(G44="","",VLOOKUP(G44,과정코드!$A$2:$B$494,2,0))</f>
        <v>COL0104575</v>
      </c>
      <c r="BI44" s="70"/>
    </row>
    <row r="45" spans="1:63" s="39" customFormat="1" ht="23.1" customHeight="1">
      <c r="A45" s="523" t="s">
        <v>809</v>
      </c>
      <c r="B45" s="40">
        <v>33</v>
      </c>
      <c r="C45" s="56" t="s">
        <v>130</v>
      </c>
      <c r="D45" s="41" t="s">
        <v>21</v>
      </c>
      <c r="E45" s="41" t="s">
        <v>21</v>
      </c>
      <c r="F45" s="41"/>
      <c r="G45" s="534" t="s">
        <v>191</v>
      </c>
      <c r="H45" s="93" t="str">
        <f t="shared" si="45"/>
        <v>바로가기</v>
      </c>
      <c r="I45" s="542">
        <v>2</v>
      </c>
      <c r="J45" s="525">
        <v>14</v>
      </c>
      <c r="K45" s="121">
        <v>490</v>
      </c>
      <c r="L45" s="121">
        <v>540</v>
      </c>
      <c r="M45" s="270"/>
      <c r="N45" s="269"/>
      <c r="O45" s="270"/>
      <c r="P45" s="269"/>
      <c r="Q45" s="270"/>
      <c r="R45" s="522"/>
      <c r="S45" s="270"/>
      <c r="T45" s="269"/>
      <c r="U45" s="270" t="s">
        <v>205</v>
      </c>
      <c r="V45" s="269"/>
      <c r="W45" s="270"/>
      <c r="X45" s="269"/>
      <c r="Y45" s="147">
        <f>COUNTA($M45:$X45)</f>
        <v>1</v>
      </c>
      <c r="Z45" s="149">
        <f t="shared" si="54"/>
        <v>1</v>
      </c>
      <c r="AA45" s="150">
        <f t="shared" si="55"/>
        <v>0</v>
      </c>
      <c r="AB45" s="147">
        <f t="array" ref="AB45">(SUM(LEN($M45:$X45)-LEN(SUBSTITUTE($M45:$X45,"역삼","")))/LEN("역삼"))</f>
        <v>0</v>
      </c>
      <c r="AC45" s="147">
        <f t="array" ref="AC45">SUM(SUM(LEN($M45:X45)-LEN(SUBSTITUTE($M45:X45,"선릉","")))/LEN("선릉"),SUM(LEN(M45:$X45)-LEN(SUBSTITUTE($M45:$X45,"가산","")))/LEN("가산"))</f>
        <v>0</v>
      </c>
      <c r="AD45" s="150">
        <f t="shared" si="56"/>
        <v>1</v>
      </c>
      <c r="AE45" s="147">
        <f t="array" ref="AE45">(SUM(LEN($M45:$X45)-LEN(SUBSTITUTE($M45:$X45,"대전","")))/LEN("대전"))</f>
        <v>0</v>
      </c>
      <c r="AF45" s="147">
        <f t="array" ref="AF45">(SUM(LEN($M45:$X45)-LEN(SUBSTITUTE($M45:$X45,"대구","")))/LEN("대구"))</f>
        <v>0</v>
      </c>
      <c r="AG45" s="147">
        <f t="array" ref="AG45">(SUM(LEN($M45:$X45)-LEN(SUBSTITUTE($M45:$X45,"부산","")))/LEN("부산"))</f>
        <v>0</v>
      </c>
      <c r="AH45" s="147">
        <f t="array" ref="AH45">(SUM(LEN($M45:$X45)-LEN(SUBSTITUTE($M45:$X45,"광주","")))/LEN("광주"))</f>
        <v>0</v>
      </c>
      <c r="AI45" s="147">
        <f t="array" ref="AI45">SUM(SUM(LEN($M45:$X45)-LEN(SUBSTITUTE($M45:$X45,"수원","")))/LEN("수원"),SUM(LEN($M45:$X45)-LEN(SUBSTITUTE($M45:$X45,"춘천","")))/LEN("춘천"),SUM(LEN($M45:$X45)-LEN(SUBSTITUTE($M45:$X45,"의정부","")))/LEN("의정부"),SUM(LEN($M45:$X45)-LEN(SUBSTITUTE($M45:$X45,"원주","")))/LEN("원주"))</f>
        <v>1</v>
      </c>
      <c r="AJ45" s="147">
        <f t="array" ref="AJ45">(SUM(LEN($M45:$X45)-LEN(SUBSTITUTE($M45:$X45,"청주","")))/LEN("청주"))</f>
        <v>0</v>
      </c>
      <c r="AK45" s="147">
        <f t="array" ref="AK45">(SUM(LEN($M45:$X45)-LEN(SUBSTITUTE($M45:$X45,"인천","")))/LEN("인천"))</f>
        <v>0</v>
      </c>
      <c r="AL45" s="147">
        <f t="array" ref="AL45">SUM(SUM(LEN($M45:X45)-LEN(SUBSTITUTE($M45:X45,"충북","")))/LEN("충북"),SUM(LEN(M45:$X45)-LEN(SUBSTITUTE($M45:$X45,"아산","")))/LEN("아산"))</f>
        <v>0</v>
      </c>
      <c r="AM45" s="147">
        <f t="array" ref="AM45">(SUM(LEN($M45:$X45)-LEN(SUBSTITUTE($M45:$X45,"울산","")))/LEN("울산"))</f>
        <v>0</v>
      </c>
      <c r="AN45" s="147">
        <f t="array" ref="AN45">(SUM(LEN($M45:$X45)-LEN(SUBSTITUTE($M45:$X45,"창원","")))/LEN("창원"))</f>
        <v>0</v>
      </c>
      <c r="AO45" s="147">
        <f t="array" ref="AO45">(SUM(LEN($M45:$X45)-LEN(SUBSTITUTE($M45:$X45,"전주","")))/LEN("전주"))</f>
        <v>0</v>
      </c>
      <c r="AP45" s="209">
        <f t="shared" si="57"/>
        <v>2</v>
      </c>
      <c r="AQ45" s="175">
        <f t="shared" si="58"/>
        <v>0</v>
      </c>
      <c r="AR45" s="174">
        <f t="shared" si="31"/>
        <v>0</v>
      </c>
      <c r="AS45" s="174">
        <f t="shared" si="32"/>
        <v>0</v>
      </c>
      <c r="AT45" s="175">
        <f t="shared" si="59"/>
        <v>2</v>
      </c>
      <c r="AU45" s="174">
        <f t="shared" si="34"/>
        <v>0</v>
      </c>
      <c r="AV45" s="174">
        <f t="shared" si="35"/>
        <v>0</v>
      </c>
      <c r="AW45" s="174">
        <f t="shared" si="36"/>
        <v>0</v>
      </c>
      <c r="AX45" s="174">
        <f t="shared" si="37"/>
        <v>0</v>
      </c>
      <c r="AY45" s="174">
        <f t="shared" si="38"/>
        <v>2</v>
      </c>
      <c r="AZ45" s="174">
        <f t="shared" si="39"/>
        <v>0</v>
      </c>
      <c r="BA45" s="174">
        <f t="shared" si="40"/>
        <v>0</v>
      </c>
      <c r="BB45" s="174">
        <f t="shared" si="41"/>
        <v>0</v>
      </c>
      <c r="BC45" s="174">
        <f t="shared" si="42"/>
        <v>0</v>
      </c>
      <c r="BD45" s="174">
        <f t="shared" si="43"/>
        <v>0</v>
      </c>
      <c r="BE45" s="174">
        <f t="shared" si="44"/>
        <v>0</v>
      </c>
      <c r="BF45" s="640"/>
      <c r="BG45" s="640"/>
      <c r="BH45" s="92" t="str">
        <f>IF(G45="","",VLOOKUP(G45,과정코드!$A$2:$B$494,2,0))</f>
        <v>COL0104578</v>
      </c>
      <c r="BI45" s="70"/>
    </row>
    <row r="46" spans="1:63" s="39" customFormat="1" ht="23.1" customHeight="1">
      <c r="A46" s="808" t="s">
        <v>798</v>
      </c>
      <c r="B46" s="40">
        <v>34</v>
      </c>
      <c r="C46" s="57" t="s">
        <v>130</v>
      </c>
      <c r="D46" s="41" t="s">
        <v>21</v>
      </c>
      <c r="E46" s="41" t="s">
        <v>21</v>
      </c>
      <c r="F46" s="41"/>
      <c r="G46" s="534" t="s">
        <v>192</v>
      </c>
      <c r="H46" s="93" t="str">
        <f t="shared" si="45"/>
        <v>바로가기</v>
      </c>
      <c r="I46" s="542">
        <v>2</v>
      </c>
      <c r="J46" s="449">
        <v>15</v>
      </c>
      <c r="K46" s="121">
        <v>530</v>
      </c>
      <c r="L46" s="46">
        <v>580</v>
      </c>
      <c r="M46" s="268"/>
      <c r="N46" s="269"/>
      <c r="O46" s="270"/>
      <c r="P46" s="271"/>
      <c r="Q46" s="270" t="s">
        <v>198</v>
      </c>
      <c r="R46" s="271"/>
      <c r="S46" s="270"/>
      <c r="T46" s="269"/>
      <c r="U46" s="268"/>
      <c r="V46" s="269"/>
      <c r="W46" s="268"/>
      <c r="X46" s="269"/>
      <c r="Y46" s="147">
        <f t="shared" ref="Y46:Y47" si="60">COUNTA($M46:$X46)</f>
        <v>1</v>
      </c>
      <c r="Z46" s="149">
        <f t="shared" si="54"/>
        <v>1</v>
      </c>
      <c r="AA46" s="150">
        <f t="shared" si="55"/>
        <v>0</v>
      </c>
      <c r="AB46" s="147">
        <f t="array" ref="AB46">(SUM(LEN($M46:$X46)-LEN(SUBSTITUTE($M46:$X46,"역삼","")))/LEN("역삼"))</f>
        <v>0</v>
      </c>
      <c r="AC46" s="147">
        <f t="array" ref="AC46">SUM(SUM(LEN($M46:X46)-LEN(SUBSTITUTE($M46:X46,"선릉","")))/LEN("선릉"),SUM(LEN(M46:$X46)-LEN(SUBSTITUTE($M46:$X46,"가산","")))/LEN("가산"))</f>
        <v>0</v>
      </c>
      <c r="AD46" s="150">
        <f t="shared" si="56"/>
        <v>1</v>
      </c>
      <c r="AE46" s="147">
        <f t="array" ref="AE46">(SUM(LEN($M46:$X46)-LEN(SUBSTITUTE($M46:$X46,"대전","")))/LEN("대전"))</f>
        <v>0</v>
      </c>
      <c r="AF46" s="147">
        <f t="array" ref="AF46">(SUM(LEN($M46:$X46)-LEN(SUBSTITUTE($M46:$X46,"대구","")))/LEN("대구"))</f>
        <v>0</v>
      </c>
      <c r="AG46" s="147">
        <f t="array" ref="AG46">(SUM(LEN($M46:$X46)-LEN(SUBSTITUTE($M46:$X46,"부산","")))/LEN("부산"))</f>
        <v>0</v>
      </c>
      <c r="AH46" s="147">
        <f t="array" ref="AH46">(SUM(LEN($M46:$X46)-LEN(SUBSTITUTE($M46:$X46,"광주","")))/LEN("광주"))</f>
        <v>0</v>
      </c>
      <c r="AI46" s="147">
        <f t="array" ref="AI46">SUM(SUM(LEN($M46:$X46)-LEN(SUBSTITUTE($M46:$X46,"수원","")))/LEN("수원"),SUM(LEN($M46:$X46)-LEN(SUBSTITUTE($M46:$X46,"춘천","")))/LEN("춘천"),SUM(LEN($M46:$X46)-LEN(SUBSTITUTE($M46:$X46,"의정부","")))/LEN("의정부"),SUM(LEN($M46:$X46)-LEN(SUBSTITUTE($M46:$X46,"원주","")))/LEN("원주"))</f>
        <v>1</v>
      </c>
      <c r="AJ46" s="147">
        <f t="array" ref="AJ46">(SUM(LEN($M46:$X46)-LEN(SUBSTITUTE($M46:$X46,"청주","")))/LEN("청주"))</f>
        <v>0</v>
      </c>
      <c r="AK46" s="147">
        <f t="array" ref="AK46">(SUM(LEN($M46:$X46)-LEN(SUBSTITUTE($M46:$X46,"인천","")))/LEN("인천"))</f>
        <v>0</v>
      </c>
      <c r="AL46" s="147">
        <f t="array" ref="AL46">SUM(SUM(LEN($M46:X46)-LEN(SUBSTITUTE($M46:X46,"충북","")))/LEN("충북"),SUM(LEN(M46:$X46)-LEN(SUBSTITUTE($M46:$X46,"아산","")))/LEN("아산"))</f>
        <v>0</v>
      </c>
      <c r="AM46" s="147">
        <f t="array" ref="AM46">(SUM(LEN($M46:$X46)-LEN(SUBSTITUTE($M46:$X46,"울산","")))/LEN("울산"))</f>
        <v>0</v>
      </c>
      <c r="AN46" s="147">
        <f t="array" ref="AN46">(SUM(LEN($M46:$X46)-LEN(SUBSTITUTE($M46:$X46,"창원","")))/LEN("창원"))</f>
        <v>0</v>
      </c>
      <c r="AO46" s="147">
        <f t="array" ref="AO46">(SUM(LEN($M46:$X46)-LEN(SUBSTITUTE($M46:$X46,"전주","")))/LEN("전주"))</f>
        <v>0</v>
      </c>
      <c r="AP46" s="209">
        <f t="shared" si="57"/>
        <v>2</v>
      </c>
      <c r="AQ46" s="175">
        <f t="shared" si="58"/>
        <v>0</v>
      </c>
      <c r="AR46" s="174">
        <f t="shared" si="31"/>
        <v>0</v>
      </c>
      <c r="AS46" s="174">
        <f t="shared" si="32"/>
        <v>0</v>
      </c>
      <c r="AT46" s="175">
        <f t="shared" si="59"/>
        <v>2</v>
      </c>
      <c r="AU46" s="174">
        <f t="shared" si="34"/>
        <v>0</v>
      </c>
      <c r="AV46" s="174">
        <f t="shared" si="35"/>
        <v>0</v>
      </c>
      <c r="AW46" s="174">
        <f t="shared" si="36"/>
        <v>0</v>
      </c>
      <c r="AX46" s="174">
        <f t="shared" si="37"/>
        <v>0</v>
      </c>
      <c r="AY46" s="174">
        <f t="shared" si="38"/>
        <v>2</v>
      </c>
      <c r="AZ46" s="174">
        <f t="shared" si="39"/>
        <v>0</v>
      </c>
      <c r="BA46" s="174">
        <f t="shared" si="40"/>
        <v>0</v>
      </c>
      <c r="BB46" s="174">
        <f t="shared" si="41"/>
        <v>0</v>
      </c>
      <c r="BC46" s="174">
        <f t="shared" si="42"/>
        <v>0</v>
      </c>
      <c r="BD46" s="174">
        <f t="shared" si="43"/>
        <v>0</v>
      </c>
      <c r="BE46" s="174">
        <f t="shared" si="44"/>
        <v>0</v>
      </c>
      <c r="BF46" s="640"/>
      <c r="BG46" s="640"/>
      <c r="BH46" s="92" t="str">
        <f>IF(G46="","",VLOOKUP(G46,과정코드!$A$2:$B$494,2,0))</f>
        <v>COL0104583</v>
      </c>
      <c r="BI46" s="70"/>
    </row>
    <row r="47" spans="1:63" s="39" customFormat="1" ht="23.1" customHeight="1">
      <c r="A47" s="808"/>
      <c r="B47" s="40">
        <v>35</v>
      </c>
      <c r="C47" s="57" t="s">
        <v>130</v>
      </c>
      <c r="D47" s="41" t="s">
        <v>21</v>
      </c>
      <c r="E47" s="41" t="s">
        <v>21</v>
      </c>
      <c r="F47" s="41"/>
      <c r="G47" s="534" t="s">
        <v>193</v>
      </c>
      <c r="H47" s="93" t="str">
        <f t="shared" si="45"/>
        <v>바로가기</v>
      </c>
      <c r="I47" s="542">
        <v>3</v>
      </c>
      <c r="J47" s="525">
        <v>21</v>
      </c>
      <c r="K47" s="121">
        <v>620</v>
      </c>
      <c r="L47" s="121">
        <v>660</v>
      </c>
      <c r="M47" s="270"/>
      <c r="N47" s="269"/>
      <c r="O47" s="268"/>
      <c r="P47" s="269"/>
      <c r="Q47" s="286"/>
      <c r="R47" s="269"/>
      <c r="S47" s="270"/>
      <c r="T47" s="522"/>
      <c r="U47" s="268"/>
      <c r="V47" s="271"/>
      <c r="W47" s="270" t="s">
        <v>214</v>
      </c>
      <c r="X47" s="269"/>
      <c r="Y47" s="147">
        <f t="shared" si="60"/>
        <v>1</v>
      </c>
      <c r="Z47" s="149">
        <f t="shared" si="54"/>
        <v>1</v>
      </c>
      <c r="AA47" s="150">
        <f t="shared" si="55"/>
        <v>0</v>
      </c>
      <c r="AB47" s="147">
        <f t="array" ref="AB47">(SUM(LEN($M47:$X47)-LEN(SUBSTITUTE($M47:$X47,"역삼","")))/LEN("역삼"))</f>
        <v>0</v>
      </c>
      <c r="AC47" s="147">
        <f t="array" ref="AC47">SUM(SUM(LEN($M47:X47)-LEN(SUBSTITUTE($M47:X47,"선릉","")))/LEN("선릉"),SUM(LEN(M47:$X47)-LEN(SUBSTITUTE($M47:$X47,"가산","")))/LEN("가산"))</f>
        <v>0</v>
      </c>
      <c r="AD47" s="150">
        <f t="shared" si="56"/>
        <v>1</v>
      </c>
      <c r="AE47" s="147">
        <f t="array" ref="AE47">(SUM(LEN($M47:$X47)-LEN(SUBSTITUTE($M47:$X47,"대전","")))/LEN("대전"))</f>
        <v>0</v>
      </c>
      <c r="AF47" s="147">
        <f t="array" ref="AF47">(SUM(LEN($M47:$X47)-LEN(SUBSTITUTE($M47:$X47,"대구","")))/LEN("대구"))</f>
        <v>0</v>
      </c>
      <c r="AG47" s="147">
        <f t="array" ref="AG47">(SUM(LEN($M47:$X47)-LEN(SUBSTITUTE($M47:$X47,"부산","")))/LEN("부산"))</f>
        <v>0</v>
      </c>
      <c r="AH47" s="147">
        <f t="array" ref="AH47">(SUM(LEN($M47:$X47)-LEN(SUBSTITUTE($M47:$X47,"광주","")))/LEN("광주"))</f>
        <v>0</v>
      </c>
      <c r="AI47" s="147">
        <f t="array" ref="AI47">SUM(SUM(LEN($M47:$X47)-LEN(SUBSTITUTE($M47:$X47,"수원","")))/LEN("수원"),SUM(LEN($M47:$X47)-LEN(SUBSTITUTE($M47:$X47,"춘천","")))/LEN("춘천"),SUM(LEN($M47:$X47)-LEN(SUBSTITUTE($M47:$X47,"의정부","")))/LEN("의정부"),SUM(LEN($M47:$X47)-LEN(SUBSTITUTE($M47:$X47,"원주","")))/LEN("원주"))</f>
        <v>1</v>
      </c>
      <c r="AJ47" s="147">
        <f t="array" ref="AJ47">(SUM(LEN($M47:$X47)-LEN(SUBSTITUTE($M47:$X47,"청주","")))/LEN("청주"))</f>
        <v>0</v>
      </c>
      <c r="AK47" s="147">
        <f t="array" ref="AK47">(SUM(LEN($M47:$X47)-LEN(SUBSTITUTE($M47:$X47,"인천","")))/LEN("인천"))</f>
        <v>0</v>
      </c>
      <c r="AL47" s="147">
        <f t="array" ref="AL47">SUM(SUM(LEN($M47:X47)-LEN(SUBSTITUTE($M47:X47,"충북","")))/LEN("충북"),SUM(LEN(M47:$X47)-LEN(SUBSTITUTE($M47:$X47,"아산","")))/LEN("아산"))</f>
        <v>0</v>
      </c>
      <c r="AM47" s="147">
        <f t="array" ref="AM47">(SUM(LEN($M47:$X47)-LEN(SUBSTITUTE($M47:$X47,"울산","")))/LEN("울산"))</f>
        <v>0</v>
      </c>
      <c r="AN47" s="147">
        <f t="array" ref="AN47">(SUM(LEN($M47:$X47)-LEN(SUBSTITUTE($M47:$X47,"창원","")))/LEN("창원"))</f>
        <v>0</v>
      </c>
      <c r="AO47" s="147">
        <f t="array" ref="AO47">(SUM(LEN($M47:$X47)-LEN(SUBSTITUTE($M47:$X47,"전주","")))/LEN("전주"))</f>
        <v>0</v>
      </c>
      <c r="AP47" s="209">
        <f t="shared" si="57"/>
        <v>3</v>
      </c>
      <c r="AQ47" s="175">
        <f t="shared" si="58"/>
        <v>0</v>
      </c>
      <c r="AR47" s="174">
        <f t="shared" si="31"/>
        <v>0</v>
      </c>
      <c r="AS47" s="174">
        <f t="shared" si="32"/>
        <v>0</v>
      </c>
      <c r="AT47" s="175">
        <f t="shared" si="59"/>
        <v>3</v>
      </c>
      <c r="AU47" s="174">
        <f t="shared" si="34"/>
        <v>0</v>
      </c>
      <c r="AV47" s="174">
        <f t="shared" si="35"/>
        <v>0</v>
      </c>
      <c r="AW47" s="174">
        <f t="shared" si="36"/>
        <v>0</v>
      </c>
      <c r="AX47" s="174">
        <f t="shared" si="37"/>
        <v>0</v>
      </c>
      <c r="AY47" s="174">
        <f t="shared" si="38"/>
        <v>3</v>
      </c>
      <c r="AZ47" s="174">
        <f t="shared" si="39"/>
        <v>0</v>
      </c>
      <c r="BA47" s="174">
        <f t="shared" si="40"/>
        <v>0</v>
      </c>
      <c r="BB47" s="174">
        <f t="shared" si="41"/>
        <v>0</v>
      </c>
      <c r="BC47" s="174">
        <f t="shared" si="42"/>
        <v>0</v>
      </c>
      <c r="BD47" s="174">
        <f t="shared" si="43"/>
        <v>0</v>
      </c>
      <c r="BE47" s="174">
        <f t="shared" si="44"/>
        <v>0</v>
      </c>
      <c r="BF47" s="640"/>
      <c r="BG47" s="640"/>
      <c r="BH47" s="92" t="str">
        <f>IF(G47="","",VLOOKUP(G47,과정코드!$A$2:$B$494,2,0))</f>
        <v>COL0104584</v>
      </c>
      <c r="BI47" s="625"/>
      <c r="BJ47" s="602"/>
      <c r="BK47" s="603"/>
    </row>
    <row r="48" spans="1:63" s="38" customFormat="1" ht="30" customHeight="1">
      <c r="A48" s="86" t="s">
        <v>1244</v>
      </c>
      <c r="B48" s="87"/>
      <c r="C48" s="87"/>
      <c r="D48" s="87"/>
      <c r="E48" s="87"/>
      <c r="F48" s="87"/>
      <c r="G48" s="381"/>
      <c r="H48" s="241"/>
      <c r="I48" s="381"/>
      <c r="J48" s="381"/>
      <c r="K48" s="87"/>
      <c r="L48" s="88"/>
      <c r="M48" s="214" t="s">
        <v>16</v>
      </c>
      <c r="N48" s="214" t="s">
        <v>7</v>
      </c>
      <c r="O48" s="214" t="s">
        <v>9</v>
      </c>
      <c r="P48" s="214" t="s">
        <v>1</v>
      </c>
      <c r="Q48" s="214" t="s">
        <v>14</v>
      </c>
      <c r="R48" s="214" t="s">
        <v>0</v>
      </c>
      <c r="S48" s="214" t="s">
        <v>17</v>
      </c>
      <c r="T48" s="214" t="s">
        <v>13</v>
      </c>
      <c r="U48" s="214" t="s">
        <v>2</v>
      </c>
      <c r="V48" s="214" t="s">
        <v>11</v>
      </c>
      <c r="W48" s="214" t="s">
        <v>8</v>
      </c>
      <c r="X48" s="214" t="s">
        <v>19</v>
      </c>
      <c r="Y48" s="152">
        <f t="shared" ref="Y48:BE48" si="61">SUM(Y49:Y50)</f>
        <v>2</v>
      </c>
      <c r="Z48" s="152">
        <f t="shared" si="61"/>
        <v>2</v>
      </c>
      <c r="AA48" s="152">
        <f t="shared" si="61"/>
        <v>0</v>
      </c>
      <c r="AB48" s="152">
        <f t="shared" si="61"/>
        <v>0</v>
      </c>
      <c r="AC48" s="152">
        <f t="shared" si="61"/>
        <v>0</v>
      </c>
      <c r="AD48" s="152">
        <f t="shared" si="61"/>
        <v>2</v>
      </c>
      <c r="AE48" s="152">
        <f t="shared" si="61"/>
        <v>0</v>
      </c>
      <c r="AF48" s="152">
        <f t="shared" si="61"/>
        <v>0</v>
      </c>
      <c r="AG48" s="152">
        <f t="shared" si="61"/>
        <v>0</v>
      </c>
      <c r="AH48" s="152">
        <f t="shared" si="61"/>
        <v>0</v>
      </c>
      <c r="AI48" s="152">
        <f t="shared" si="61"/>
        <v>2</v>
      </c>
      <c r="AJ48" s="152">
        <f t="shared" si="61"/>
        <v>0</v>
      </c>
      <c r="AK48" s="152">
        <f t="shared" si="61"/>
        <v>0</v>
      </c>
      <c r="AL48" s="152">
        <f t="shared" si="61"/>
        <v>0</v>
      </c>
      <c r="AM48" s="152">
        <f t="shared" si="61"/>
        <v>0</v>
      </c>
      <c r="AN48" s="152">
        <f t="shared" si="61"/>
        <v>0</v>
      </c>
      <c r="AO48" s="152">
        <f t="shared" si="61"/>
        <v>0</v>
      </c>
      <c r="AP48" s="152">
        <f t="shared" si="61"/>
        <v>5</v>
      </c>
      <c r="AQ48" s="152">
        <f t="shared" si="61"/>
        <v>0</v>
      </c>
      <c r="AR48" s="152">
        <f t="shared" si="61"/>
        <v>0</v>
      </c>
      <c r="AS48" s="152">
        <f t="shared" si="61"/>
        <v>0</v>
      </c>
      <c r="AT48" s="152">
        <f t="shared" si="61"/>
        <v>5</v>
      </c>
      <c r="AU48" s="152">
        <f t="shared" si="61"/>
        <v>0</v>
      </c>
      <c r="AV48" s="152">
        <f t="shared" si="61"/>
        <v>0</v>
      </c>
      <c r="AW48" s="152">
        <f t="shared" si="61"/>
        <v>0</v>
      </c>
      <c r="AX48" s="152">
        <f t="shared" si="61"/>
        <v>0</v>
      </c>
      <c r="AY48" s="152">
        <f t="shared" si="61"/>
        <v>5</v>
      </c>
      <c r="AZ48" s="152">
        <f t="shared" si="61"/>
        <v>0</v>
      </c>
      <c r="BA48" s="152">
        <f t="shared" si="61"/>
        <v>0</v>
      </c>
      <c r="BB48" s="152">
        <f t="shared" si="61"/>
        <v>0</v>
      </c>
      <c r="BC48" s="152">
        <f t="shared" si="61"/>
        <v>0</v>
      </c>
      <c r="BD48" s="152">
        <f t="shared" si="61"/>
        <v>0</v>
      </c>
      <c r="BE48" s="152">
        <f t="shared" si="61"/>
        <v>0</v>
      </c>
      <c r="BF48" s="152"/>
      <c r="BG48" s="152"/>
      <c r="BH48" s="92" t="str">
        <f>IF(G48="","",VLOOKUP(G48,과정코드!$A$2:$B$494,2,0))</f>
        <v/>
      </c>
      <c r="BI48" s="506"/>
    </row>
    <row r="49" spans="1:62" s="38" customFormat="1" ht="23.1" customHeight="1">
      <c r="A49" s="548" t="s">
        <v>1940</v>
      </c>
      <c r="B49" s="215">
        <v>36</v>
      </c>
      <c r="C49" s="53" t="s">
        <v>20</v>
      </c>
      <c r="D49" s="41" t="s">
        <v>21</v>
      </c>
      <c r="E49" s="41" t="s">
        <v>21</v>
      </c>
      <c r="F49" s="156"/>
      <c r="G49" s="111" t="s">
        <v>1658</v>
      </c>
      <c r="H49" s="93" t="str">
        <f>IFERROR(HYPERLINK("https://www.ksaedu.or.kr/front/btoc/crs/off/crssesDetail.html?crscd="&amp;BH49,"바로가기"),"")</f>
        <v>바로가기</v>
      </c>
      <c r="I49" s="382">
        <v>2</v>
      </c>
      <c r="J49" s="243">
        <v>14</v>
      </c>
      <c r="K49" s="378">
        <v>490</v>
      </c>
      <c r="L49" s="63">
        <v>540</v>
      </c>
      <c r="M49" s="211"/>
      <c r="N49" s="220"/>
      <c r="O49" s="231"/>
      <c r="P49" s="220"/>
      <c r="Q49" s="213"/>
      <c r="R49" s="220" t="s">
        <v>1057</v>
      </c>
      <c r="S49" s="211"/>
      <c r="T49" s="220"/>
      <c r="U49" s="213"/>
      <c r="V49" s="220"/>
      <c r="W49" s="211"/>
      <c r="X49" s="48"/>
      <c r="Y49" s="147">
        <f t="shared" ref="Y49:Y50" si="62">COUNTA($M49:$X49)</f>
        <v>1</v>
      </c>
      <c r="Z49" s="149">
        <f t="shared" ref="Z49:Z50" si="63">AA49+AD49</f>
        <v>1</v>
      </c>
      <c r="AA49" s="150">
        <f t="shared" ref="AA49:AA50" si="64">AB49+AC49</f>
        <v>0</v>
      </c>
      <c r="AB49" s="147">
        <f t="array" ref="AB49">(SUM(LEN($M49:$X49)-LEN(SUBSTITUTE($M49:$X49,"역삼","")))/LEN("역삼"))</f>
        <v>0</v>
      </c>
      <c r="AC49" s="147">
        <f t="array" ref="AC49">SUM(SUM(LEN($M49:X49)-LEN(SUBSTITUTE($M49:X49,"선릉","")))/LEN("선릉"),SUM(LEN(M49:$X49)-LEN(SUBSTITUTE($M49:$X49,"가산","")))/LEN("가산"))</f>
        <v>0</v>
      </c>
      <c r="AD49" s="150">
        <f t="shared" ref="AD49:AD50" si="65">SUM(AE49:AO49)</f>
        <v>1</v>
      </c>
      <c r="AE49" s="147">
        <f t="array" ref="AE49">(SUM(LEN($M49:$X49)-LEN(SUBSTITUTE($M49:$X49,"대전","")))/LEN("대전"))</f>
        <v>0</v>
      </c>
      <c r="AF49" s="147">
        <f t="array" ref="AF49">(SUM(LEN($M49:$X49)-LEN(SUBSTITUTE($M49:$X49,"대구","")))/LEN("대구"))</f>
        <v>0</v>
      </c>
      <c r="AG49" s="147">
        <f t="array" ref="AG49">(SUM(LEN($M49:$X49)-LEN(SUBSTITUTE($M49:$X49,"부산","")))/LEN("부산"))</f>
        <v>0</v>
      </c>
      <c r="AH49" s="147">
        <f t="array" ref="AH49">(SUM(LEN($M49:$X49)-LEN(SUBSTITUTE($M49:$X49,"광주","")))/LEN("광주"))</f>
        <v>0</v>
      </c>
      <c r="AI49" s="147">
        <f t="array" ref="AI49">SUM(SUM(LEN($M49:$X49)-LEN(SUBSTITUTE($M49:$X49,"수원","")))/LEN("수원"),SUM(LEN($M49:$X49)-LEN(SUBSTITUTE($M49:$X49,"춘천","")))/LEN("춘천"),SUM(LEN($M49:$X49)-LEN(SUBSTITUTE($M49:$X49,"의정부","")))/LEN("의정부"),SUM(LEN($M49:$X49)-LEN(SUBSTITUTE($M49:$X49,"원주","")))/LEN("원주"))</f>
        <v>1</v>
      </c>
      <c r="AJ49" s="147">
        <f t="array" ref="AJ49">(SUM(LEN($M49:$X49)-LEN(SUBSTITUTE($M49:$X49,"청주","")))/LEN("청주"))</f>
        <v>0</v>
      </c>
      <c r="AK49" s="147">
        <f t="array" ref="AK49">(SUM(LEN($M49:$X49)-LEN(SUBSTITUTE($M49:$X49,"인천","")))/LEN("인천"))</f>
        <v>0</v>
      </c>
      <c r="AL49" s="147">
        <f t="array" ref="AL49">SUM(SUM(LEN($M49:X49)-LEN(SUBSTITUTE($M49:X49,"충북","")))/LEN("충북"),SUM(LEN(M49:$X49)-LEN(SUBSTITUTE($M49:$X49,"아산","")))/LEN("아산"))</f>
        <v>0</v>
      </c>
      <c r="AM49" s="147">
        <f t="array" ref="AM49">(SUM(LEN($M49:$X49)-LEN(SUBSTITUTE($M49:$X49,"울산","")))/LEN("울산"))</f>
        <v>0</v>
      </c>
      <c r="AN49" s="147">
        <f t="array" ref="AN49">(SUM(LEN($M49:$X49)-LEN(SUBSTITUTE($M49:$X49,"창원","")))/LEN("창원"))</f>
        <v>0</v>
      </c>
      <c r="AO49" s="147">
        <f t="array" ref="AO49">(SUM(LEN($M49:$X49)-LEN(SUBSTITUTE($M49:$X49,"전주","")))/LEN("전주"))</f>
        <v>0</v>
      </c>
      <c r="AP49" s="176">
        <f t="shared" ref="AP49:AP50" si="66">AQ49+AT49</f>
        <v>2</v>
      </c>
      <c r="AQ49" s="175">
        <f t="shared" ref="AQ49:AQ50" si="67">AR49+AS49</f>
        <v>0</v>
      </c>
      <c r="AR49" s="174">
        <f>$I49*AB49</f>
        <v>0</v>
      </c>
      <c r="AS49" s="174">
        <f>$I49*AC49</f>
        <v>0</v>
      </c>
      <c r="AT49" s="175">
        <f t="shared" ref="AT49:AT50" si="68">SUM(AU49:BE49)</f>
        <v>2</v>
      </c>
      <c r="AU49" s="174">
        <f t="shared" ref="AU49:BE50" si="69">$I49*AE49</f>
        <v>0</v>
      </c>
      <c r="AV49" s="174">
        <f t="shared" si="69"/>
        <v>0</v>
      </c>
      <c r="AW49" s="174">
        <f t="shared" si="69"/>
        <v>0</v>
      </c>
      <c r="AX49" s="174">
        <f t="shared" si="69"/>
        <v>0</v>
      </c>
      <c r="AY49" s="174">
        <f t="shared" si="69"/>
        <v>2</v>
      </c>
      <c r="AZ49" s="174">
        <f t="shared" si="69"/>
        <v>0</v>
      </c>
      <c r="BA49" s="174">
        <f t="shared" si="69"/>
        <v>0</v>
      </c>
      <c r="BB49" s="174">
        <f t="shared" si="69"/>
        <v>0</v>
      </c>
      <c r="BC49" s="174">
        <f t="shared" si="69"/>
        <v>0</v>
      </c>
      <c r="BD49" s="174">
        <f t="shared" si="69"/>
        <v>0</v>
      </c>
      <c r="BE49" s="174">
        <f t="shared" si="69"/>
        <v>0</v>
      </c>
      <c r="BF49" s="640"/>
      <c r="BG49" s="640"/>
      <c r="BH49" s="92" t="str">
        <f>IF(G49="","",VLOOKUP(G49,과정코드!$A$2:$B$494,2,0))</f>
        <v>COL0104626</v>
      </c>
      <c r="BI49" s="506"/>
    </row>
    <row r="50" spans="1:62" s="38" customFormat="1" ht="23.1" customHeight="1">
      <c r="A50" s="550" t="s">
        <v>1941</v>
      </c>
      <c r="B50" s="215">
        <v>37</v>
      </c>
      <c r="C50" s="53" t="s">
        <v>20</v>
      </c>
      <c r="D50" s="41" t="s">
        <v>21</v>
      </c>
      <c r="E50" s="41" t="s">
        <v>21</v>
      </c>
      <c r="F50" s="156"/>
      <c r="G50" s="111" t="s">
        <v>147</v>
      </c>
      <c r="H50" s="93" t="str">
        <f>IFERROR(HYPERLINK("https://www.ksaedu.or.kr/front/btoc/crs/off/crssesDetail.html?crscd="&amp;BH50,"바로가기"),"")</f>
        <v>바로가기</v>
      </c>
      <c r="I50" s="383">
        <v>3</v>
      </c>
      <c r="J50" s="243">
        <v>18</v>
      </c>
      <c r="K50" s="378">
        <v>580</v>
      </c>
      <c r="L50" s="63">
        <v>640</v>
      </c>
      <c r="M50" s="211"/>
      <c r="N50" s="220"/>
      <c r="O50" s="213"/>
      <c r="P50" s="220"/>
      <c r="Q50" s="213"/>
      <c r="R50" s="220" t="s">
        <v>1043</v>
      </c>
      <c r="S50" s="213"/>
      <c r="T50" s="48"/>
      <c r="U50" s="213"/>
      <c r="V50" s="220"/>
      <c r="W50" s="213"/>
      <c r="X50" s="212"/>
      <c r="Y50" s="147">
        <f t="shared" si="62"/>
        <v>1</v>
      </c>
      <c r="Z50" s="149">
        <f t="shared" si="63"/>
        <v>1</v>
      </c>
      <c r="AA50" s="150">
        <f t="shared" si="64"/>
        <v>0</v>
      </c>
      <c r="AB50" s="147">
        <f t="array" ref="AB50">(SUM(LEN($M50:$X50)-LEN(SUBSTITUTE($M50:$X50,"역삼","")))/LEN("역삼"))</f>
        <v>0</v>
      </c>
      <c r="AC50" s="147">
        <f t="array" ref="AC50">SUM(SUM(LEN($M50:X50)-LEN(SUBSTITUTE($M50:X50,"선릉","")))/LEN("선릉"),SUM(LEN(M50:$X50)-LEN(SUBSTITUTE($M50:$X50,"가산","")))/LEN("가산"))</f>
        <v>0</v>
      </c>
      <c r="AD50" s="150">
        <f t="shared" si="65"/>
        <v>1</v>
      </c>
      <c r="AE50" s="147">
        <f t="array" ref="AE50">(SUM(LEN($M50:$X50)-LEN(SUBSTITUTE($M50:$X50,"대전","")))/LEN("대전"))</f>
        <v>0</v>
      </c>
      <c r="AF50" s="147">
        <f t="array" ref="AF50">(SUM(LEN($M50:$X50)-LEN(SUBSTITUTE($M50:$X50,"대구","")))/LEN("대구"))</f>
        <v>0</v>
      </c>
      <c r="AG50" s="147">
        <f t="array" ref="AG50">(SUM(LEN($M50:$X50)-LEN(SUBSTITUTE($M50:$X50,"부산","")))/LEN("부산"))</f>
        <v>0</v>
      </c>
      <c r="AH50" s="147">
        <f t="array" ref="AH50">(SUM(LEN($M50:$X50)-LEN(SUBSTITUTE($M50:$X50,"광주","")))/LEN("광주"))</f>
        <v>0</v>
      </c>
      <c r="AI50" s="147">
        <f t="array" ref="AI50">SUM(SUM(LEN($M50:$X50)-LEN(SUBSTITUTE($M50:$X50,"수원","")))/LEN("수원"),SUM(LEN($M50:$X50)-LEN(SUBSTITUTE($M50:$X50,"춘천","")))/LEN("춘천"),SUM(LEN($M50:$X50)-LEN(SUBSTITUTE($M50:$X50,"의정부","")))/LEN("의정부"),SUM(LEN($M50:$X50)-LEN(SUBSTITUTE($M50:$X50,"원주","")))/LEN("원주"))</f>
        <v>1</v>
      </c>
      <c r="AJ50" s="147">
        <f t="array" ref="AJ50">(SUM(LEN($M50:$X50)-LEN(SUBSTITUTE($M50:$X50,"청주","")))/LEN("청주"))</f>
        <v>0</v>
      </c>
      <c r="AK50" s="147">
        <f t="array" ref="AK50">(SUM(LEN($M50:$X50)-LEN(SUBSTITUTE($M50:$X50,"인천","")))/LEN("인천"))</f>
        <v>0</v>
      </c>
      <c r="AL50" s="147">
        <f t="array" ref="AL50">SUM(SUM(LEN($M50:X50)-LEN(SUBSTITUTE($M50:X50,"충북","")))/LEN("충북"),SUM(LEN(M50:$X50)-LEN(SUBSTITUTE($M50:$X50,"아산","")))/LEN("아산"))</f>
        <v>0</v>
      </c>
      <c r="AM50" s="147">
        <f t="array" ref="AM50">(SUM(LEN($M50:$X50)-LEN(SUBSTITUTE($M50:$X50,"울산","")))/LEN("울산"))</f>
        <v>0</v>
      </c>
      <c r="AN50" s="147">
        <f t="array" ref="AN50">(SUM(LEN($M50:$X50)-LEN(SUBSTITUTE($M50:$X50,"창원","")))/LEN("창원"))</f>
        <v>0</v>
      </c>
      <c r="AO50" s="147">
        <f t="array" ref="AO50">(SUM(LEN($M50:$X50)-LEN(SUBSTITUTE($M50:$X50,"전주","")))/LEN("전주"))</f>
        <v>0</v>
      </c>
      <c r="AP50" s="176">
        <f t="shared" si="66"/>
        <v>3</v>
      </c>
      <c r="AQ50" s="175">
        <f t="shared" si="67"/>
        <v>0</v>
      </c>
      <c r="AR50" s="174">
        <f>$I50*AB50</f>
        <v>0</v>
      </c>
      <c r="AS50" s="174">
        <f>$I50*AC50</f>
        <v>0</v>
      </c>
      <c r="AT50" s="175">
        <f t="shared" si="68"/>
        <v>3</v>
      </c>
      <c r="AU50" s="174">
        <f t="shared" si="69"/>
        <v>0</v>
      </c>
      <c r="AV50" s="174">
        <f t="shared" si="69"/>
        <v>0</v>
      </c>
      <c r="AW50" s="174">
        <f t="shared" si="69"/>
        <v>0</v>
      </c>
      <c r="AX50" s="174">
        <f t="shared" si="69"/>
        <v>0</v>
      </c>
      <c r="AY50" s="174">
        <f t="shared" si="69"/>
        <v>3</v>
      </c>
      <c r="AZ50" s="174">
        <f t="shared" si="69"/>
        <v>0</v>
      </c>
      <c r="BA50" s="174">
        <f t="shared" si="69"/>
        <v>0</v>
      </c>
      <c r="BB50" s="174">
        <f t="shared" si="69"/>
        <v>0</v>
      </c>
      <c r="BC50" s="174">
        <f t="shared" si="69"/>
        <v>0</v>
      </c>
      <c r="BD50" s="174">
        <f t="shared" si="69"/>
        <v>0</v>
      </c>
      <c r="BE50" s="174">
        <f t="shared" si="69"/>
        <v>0</v>
      </c>
      <c r="BF50" s="640"/>
      <c r="BG50" s="640"/>
      <c r="BH50" s="92" t="str">
        <f>IF(G50="","",VLOOKUP(G50,과정코드!$A$2:$B$494,2,0))</f>
        <v>COL0104632</v>
      </c>
      <c r="BI50" s="624"/>
      <c r="BJ50" s="596"/>
    </row>
    <row r="51" spans="1:62" s="39" customFormat="1" ht="30" customHeight="1">
      <c r="A51" s="86" t="s">
        <v>1705</v>
      </c>
      <c r="B51" s="87"/>
      <c r="C51" s="87"/>
      <c r="D51" s="87"/>
      <c r="E51" s="87"/>
      <c r="F51" s="87"/>
      <c r="G51" s="381"/>
      <c r="H51" s="241"/>
      <c r="I51" s="381"/>
      <c r="J51" s="381"/>
      <c r="K51" s="87"/>
      <c r="L51" s="88"/>
      <c r="M51" s="85" t="s">
        <v>16</v>
      </c>
      <c r="N51" s="85" t="s">
        <v>7</v>
      </c>
      <c r="O51" s="85" t="s">
        <v>9</v>
      </c>
      <c r="P51" s="85" t="s">
        <v>1</v>
      </c>
      <c r="Q51" s="85" t="s">
        <v>14</v>
      </c>
      <c r="R51" s="85" t="s">
        <v>0</v>
      </c>
      <c r="S51" s="85" t="s">
        <v>17</v>
      </c>
      <c r="T51" s="85" t="s">
        <v>13</v>
      </c>
      <c r="U51" s="85" t="s">
        <v>2</v>
      </c>
      <c r="V51" s="85" t="s">
        <v>11</v>
      </c>
      <c r="W51" s="85" t="s">
        <v>8</v>
      </c>
      <c r="X51" s="85" t="s">
        <v>19</v>
      </c>
      <c r="Y51" s="152">
        <f t="shared" ref="Y51:BE51" si="70">SUM(Y52:Y52)</f>
        <v>60</v>
      </c>
      <c r="Z51" s="152">
        <f t="shared" si="70"/>
        <v>23</v>
      </c>
      <c r="AA51" s="152">
        <f t="shared" si="70"/>
        <v>0</v>
      </c>
      <c r="AB51" s="152">
        <f t="shared" si="70"/>
        <v>0</v>
      </c>
      <c r="AC51" s="152">
        <f t="shared" si="70"/>
        <v>0</v>
      </c>
      <c r="AD51" s="152">
        <f t="shared" si="70"/>
        <v>23</v>
      </c>
      <c r="AE51" s="152">
        <f t="shared" si="70"/>
        <v>0</v>
      </c>
      <c r="AF51" s="152">
        <f t="shared" si="70"/>
        <v>0</v>
      </c>
      <c r="AG51" s="152">
        <f t="shared" si="70"/>
        <v>0</v>
      </c>
      <c r="AH51" s="152">
        <f t="shared" si="70"/>
        <v>0</v>
      </c>
      <c r="AI51" s="152">
        <f t="shared" si="70"/>
        <v>14</v>
      </c>
      <c r="AJ51" s="152">
        <f t="shared" si="70"/>
        <v>0</v>
      </c>
      <c r="AK51" s="152">
        <f t="shared" si="70"/>
        <v>9</v>
      </c>
      <c r="AL51" s="152">
        <f t="shared" si="70"/>
        <v>0</v>
      </c>
      <c r="AM51" s="152">
        <f t="shared" si="70"/>
        <v>0</v>
      </c>
      <c r="AN51" s="152">
        <f t="shared" si="70"/>
        <v>0</v>
      </c>
      <c r="AO51" s="152">
        <f t="shared" si="70"/>
        <v>0</v>
      </c>
      <c r="AP51" s="152">
        <f t="shared" si="70"/>
        <v>46</v>
      </c>
      <c r="AQ51" s="152">
        <f t="shared" si="70"/>
        <v>0</v>
      </c>
      <c r="AR51" s="152">
        <f t="shared" si="70"/>
        <v>0</v>
      </c>
      <c r="AS51" s="152">
        <f t="shared" si="70"/>
        <v>0</v>
      </c>
      <c r="AT51" s="152">
        <f t="shared" si="70"/>
        <v>46</v>
      </c>
      <c r="AU51" s="152">
        <f t="shared" si="70"/>
        <v>0</v>
      </c>
      <c r="AV51" s="152">
        <f t="shared" si="70"/>
        <v>0</v>
      </c>
      <c r="AW51" s="152">
        <f t="shared" si="70"/>
        <v>0</v>
      </c>
      <c r="AX51" s="152">
        <f t="shared" si="70"/>
        <v>0</v>
      </c>
      <c r="AY51" s="152">
        <f t="shared" si="70"/>
        <v>28</v>
      </c>
      <c r="AZ51" s="152">
        <f t="shared" si="70"/>
        <v>0</v>
      </c>
      <c r="BA51" s="152">
        <f t="shared" si="70"/>
        <v>18</v>
      </c>
      <c r="BB51" s="152">
        <f t="shared" si="70"/>
        <v>0</v>
      </c>
      <c r="BC51" s="152">
        <f t="shared" si="70"/>
        <v>0</v>
      </c>
      <c r="BD51" s="152">
        <f t="shared" si="70"/>
        <v>0</v>
      </c>
      <c r="BE51" s="152">
        <f t="shared" si="70"/>
        <v>0</v>
      </c>
      <c r="BF51" s="152"/>
      <c r="BG51" s="152"/>
      <c r="BH51" s="92" t="str">
        <f>IF(G51="","",VLOOKUP(G51,과정코드!$A$2:$B$494,2,0))</f>
        <v/>
      </c>
      <c r="BI51" s="70"/>
    </row>
    <row r="52" spans="1:62" s="39" customFormat="1" ht="70.5" customHeight="1">
      <c r="A52" s="549" t="s">
        <v>1948</v>
      </c>
      <c r="B52" s="40">
        <v>38</v>
      </c>
      <c r="C52" s="53"/>
      <c r="D52" s="41" t="s">
        <v>21</v>
      </c>
      <c r="E52" s="41" t="s">
        <v>21</v>
      </c>
      <c r="F52" s="156"/>
      <c r="G52" s="111" t="s">
        <v>156</v>
      </c>
      <c r="H52" s="93" t="str">
        <f>IFERROR(HYPERLINK("https://www.ksaedu.or.kr/front/btoc/crs/off/crssesDetail.html?crscd="&amp;BH52,"바로가기"),"")</f>
        <v>바로가기</v>
      </c>
      <c r="I52" s="42">
        <v>2</v>
      </c>
      <c r="J52" s="48">
        <v>14</v>
      </c>
      <c r="K52" s="378">
        <v>490</v>
      </c>
      <c r="L52" s="63">
        <v>540</v>
      </c>
      <c r="M52" s="213" t="s">
        <v>2612</v>
      </c>
      <c r="N52" s="220" t="s">
        <v>2614</v>
      </c>
      <c r="O52" s="213" t="s">
        <v>1942</v>
      </c>
      <c r="P52" s="220" t="s">
        <v>1943</v>
      </c>
      <c r="Q52" s="213" t="s">
        <v>1944</v>
      </c>
      <c r="R52" s="220" t="s">
        <v>1945</v>
      </c>
      <c r="S52" s="649" t="s">
        <v>1946</v>
      </c>
      <c r="T52" s="604" t="s">
        <v>2615</v>
      </c>
      <c r="U52" s="213" t="s">
        <v>2616</v>
      </c>
      <c r="V52" s="220" t="s">
        <v>2617</v>
      </c>
      <c r="W52" s="213" t="s">
        <v>2618</v>
      </c>
      <c r="X52" s="220" t="s">
        <v>1947</v>
      </c>
      <c r="Y52" s="147">
        <v>60</v>
      </c>
      <c r="Z52" s="149">
        <f t="shared" ref="Z52" si="71">AA52+AD52</f>
        <v>23</v>
      </c>
      <c r="AA52" s="150">
        <f t="shared" ref="AA52" si="72">AB52+AC52</f>
        <v>0</v>
      </c>
      <c r="AB52" s="147">
        <f t="array" ref="AB52">(SUM(LEN($M52:$X52)-LEN(SUBSTITUTE($M52:$X52,"역삼","")))/LEN("역삼"))</f>
        <v>0</v>
      </c>
      <c r="AC52" s="147">
        <f t="array" ref="AC52">SUM(SUM(LEN($M52:X52)-LEN(SUBSTITUTE($M52:X52,"선릉","")))/LEN("선릉"),SUM(LEN(M52:$X52)-LEN(SUBSTITUTE($M52:$X52,"가산","")))/LEN("가산"))</f>
        <v>0</v>
      </c>
      <c r="AD52" s="150">
        <f t="shared" ref="AD52" si="73">SUM(AE52:AO52)</f>
        <v>23</v>
      </c>
      <c r="AE52" s="147">
        <f t="array" ref="AE52">(SUM(LEN($M52:$X52)-LEN(SUBSTITUTE($M52:$X52,"대전","")))/LEN("대전"))</f>
        <v>0</v>
      </c>
      <c r="AF52" s="147">
        <f t="array" ref="AF52">(SUM(LEN($M52:$X52)-LEN(SUBSTITUTE($M52:$X52,"대구","")))/LEN("대구"))</f>
        <v>0</v>
      </c>
      <c r="AG52" s="147">
        <f t="array" ref="AG52">(SUM(LEN($M52:$X52)-LEN(SUBSTITUTE($M52:$X52,"부산","")))/LEN("부산"))</f>
        <v>0</v>
      </c>
      <c r="AH52" s="147">
        <f t="array" ref="AH52">(SUM(LEN($M52:$X52)-LEN(SUBSTITUTE($M52:$X52,"광주","")))/LEN("광주"))</f>
        <v>0</v>
      </c>
      <c r="AI52" s="147">
        <f t="array" ref="AI52">SUM(SUM(LEN($M52:$X52)-LEN(SUBSTITUTE($M52:$X52,"수원","")))/LEN("수원"),SUM(LEN($M52:$X52)-LEN(SUBSTITUTE($M52:$X52,"춘천","")))/LEN("춘천"),SUM(LEN($M52:$X52)-LEN(SUBSTITUTE($M52:$X52,"의정부","")))/LEN("의정부"),SUM(LEN($M52:$X52)-LEN(SUBSTITUTE($M52:$X52,"원주","")))/LEN("원주"))</f>
        <v>14</v>
      </c>
      <c r="AJ52" s="147">
        <f t="array" ref="AJ52">(SUM(LEN($M52:$X52)-LEN(SUBSTITUTE($M52:$X52,"청주","")))/LEN("청주"))</f>
        <v>0</v>
      </c>
      <c r="AK52" s="147">
        <f t="array" ref="AK52">(SUM(LEN($M52:$X52)-LEN(SUBSTITUTE($M52:$X52,"인천","")))/LEN("인천"))</f>
        <v>9</v>
      </c>
      <c r="AL52" s="147">
        <f t="array" ref="AL52">SUM(SUM(LEN($M52:X52)-LEN(SUBSTITUTE($M52:X52,"충북","")))/LEN("충북"),SUM(LEN(M52:$X52)-LEN(SUBSTITUTE($M52:$X52,"아산","")))/LEN("아산"))</f>
        <v>0</v>
      </c>
      <c r="AM52" s="147">
        <f t="array" ref="AM52">(SUM(LEN($M52:$X52)-LEN(SUBSTITUTE($M52:$X52,"울산","")))/LEN("울산"))</f>
        <v>0</v>
      </c>
      <c r="AN52" s="147">
        <f t="array" ref="AN52">(SUM(LEN($M52:$X52)-LEN(SUBSTITUTE($M52:$X52,"창원","")))/LEN("창원"))</f>
        <v>0</v>
      </c>
      <c r="AO52" s="147">
        <f t="array" ref="AO52">(SUM(LEN($M52:$X52)-LEN(SUBSTITUTE($M52:$X52,"전주","")))/LEN("전주"))</f>
        <v>0</v>
      </c>
      <c r="AP52" s="176">
        <f t="shared" ref="AP52" si="74">AQ52+AT52</f>
        <v>46</v>
      </c>
      <c r="AQ52" s="175">
        <f t="shared" ref="AQ52" si="75">AR52+AS52</f>
        <v>0</v>
      </c>
      <c r="AR52" s="174">
        <f>$I52*AB52</f>
        <v>0</v>
      </c>
      <c r="AS52" s="174">
        <f>$I52*AC52</f>
        <v>0</v>
      </c>
      <c r="AT52" s="175">
        <f t="shared" ref="AT52" si="76">SUM(AU52:BE52)</f>
        <v>46</v>
      </c>
      <c r="AU52" s="174">
        <f t="shared" ref="AU52:BE52" si="77">$I52*AE52</f>
        <v>0</v>
      </c>
      <c r="AV52" s="174">
        <f t="shared" si="77"/>
        <v>0</v>
      </c>
      <c r="AW52" s="174">
        <f t="shared" si="77"/>
        <v>0</v>
      </c>
      <c r="AX52" s="174">
        <f t="shared" si="77"/>
        <v>0</v>
      </c>
      <c r="AY52" s="174">
        <f t="shared" si="77"/>
        <v>28</v>
      </c>
      <c r="AZ52" s="174">
        <f t="shared" si="77"/>
        <v>0</v>
      </c>
      <c r="BA52" s="174">
        <f t="shared" si="77"/>
        <v>18</v>
      </c>
      <c r="BB52" s="174">
        <f t="shared" si="77"/>
        <v>0</v>
      </c>
      <c r="BC52" s="174">
        <f t="shared" si="77"/>
        <v>0</v>
      </c>
      <c r="BD52" s="174">
        <f t="shared" si="77"/>
        <v>0</v>
      </c>
      <c r="BE52" s="174">
        <f t="shared" si="77"/>
        <v>0</v>
      </c>
      <c r="BF52" s="640"/>
      <c r="BG52" s="640"/>
      <c r="BH52" s="92" t="str">
        <f>IF(G52="","",VLOOKUP(G52,과정코드!$A$2:$B$494,2,0))</f>
        <v>COL0104644</v>
      </c>
      <c r="BI52" s="625"/>
      <c r="BJ52" s="602"/>
    </row>
    <row r="53" spans="1:62" s="39" customFormat="1" ht="30" customHeight="1">
      <c r="A53" s="381" t="s">
        <v>1334</v>
      </c>
      <c r="B53" s="381"/>
      <c r="C53" s="381"/>
      <c r="D53" s="381"/>
      <c r="E53" s="381"/>
      <c r="F53" s="381"/>
      <c r="G53" s="381"/>
      <c r="H53" s="381"/>
      <c r="I53" s="381"/>
      <c r="J53" s="381"/>
      <c r="K53" s="381"/>
      <c r="L53" s="381"/>
      <c r="M53" s="85" t="s">
        <v>16</v>
      </c>
      <c r="N53" s="85" t="s">
        <v>7</v>
      </c>
      <c r="O53" s="85" t="s">
        <v>9</v>
      </c>
      <c r="P53" s="85" t="s">
        <v>1</v>
      </c>
      <c r="Q53" s="85" t="s">
        <v>14</v>
      </c>
      <c r="R53" s="85" t="s">
        <v>0</v>
      </c>
      <c r="S53" s="85" t="s">
        <v>17</v>
      </c>
      <c r="T53" s="85" t="s">
        <v>13</v>
      </c>
      <c r="U53" s="85" t="s">
        <v>2</v>
      </c>
      <c r="V53" s="85" t="s">
        <v>11</v>
      </c>
      <c r="W53" s="85" t="s">
        <v>8</v>
      </c>
      <c r="X53" s="85" t="s">
        <v>19</v>
      </c>
      <c r="Y53" s="152">
        <f t="shared" ref="Y53:BE53" si="78">SUM(Y54:Y59)</f>
        <v>8</v>
      </c>
      <c r="Z53" s="152">
        <f t="shared" si="78"/>
        <v>8</v>
      </c>
      <c r="AA53" s="152">
        <f t="shared" si="78"/>
        <v>0</v>
      </c>
      <c r="AB53" s="152">
        <f t="shared" si="78"/>
        <v>0</v>
      </c>
      <c r="AC53" s="152">
        <f t="shared" si="78"/>
        <v>0</v>
      </c>
      <c r="AD53" s="152">
        <f t="shared" si="78"/>
        <v>8</v>
      </c>
      <c r="AE53" s="152">
        <f t="shared" si="78"/>
        <v>0</v>
      </c>
      <c r="AF53" s="152">
        <f t="shared" si="78"/>
        <v>0</v>
      </c>
      <c r="AG53" s="152">
        <f t="shared" si="78"/>
        <v>0</v>
      </c>
      <c r="AH53" s="152">
        <f t="shared" si="78"/>
        <v>0</v>
      </c>
      <c r="AI53" s="152">
        <f t="shared" si="78"/>
        <v>8</v>
      </c>
      <c r="AJ53" s="152">
        <f t="shared" si="78"/>
        <v>0</v>
      </c>
      <c r="AK53" s="152">
        <f t="shared" si="78"/>
        <v>0</v>
      </c>
      <c r="AL53" s="152">
        <f t="shared" si="78"/>
        <v>0</v>
      </c>
      <c r="AM53" s="152">
        <f t="shared" si="78"/>
        <v>0</v>
      </c>
      <c r="AN53" s="152">
        <f t="shared" si="78"/>
        <v>0</v>
      </c>
      <c r="AO53" s="152">
        <f t="shared" si="78"/>
        <v>0</v>
      </c>
      <c r="AP53" s="152">
        <f t="shared" si="78"/>
        <v>20</v>
      </c>
      <c r="AQ53" s="152">
        <f t="shared" si="78"/>
        <v>0</v>
      </c>
      <c r="AR53" s="152">
        <f t="shared" si="78"/>
        <v>0</v>
      </c>
      <c r="AS53" s="152">
        <f t="shared" si="78"/>
        <v>0</v>
      </c>
      <c r="AT53" s="152">
        <f t="shared" si="78"/>
        <v>20</v>
      </c>
      <c r="AU53" s="152">
        <f t="shared" si="78"/>
        <v>0</v>
      </c>
      <c r="AV53" s="152">
        <f t="shared" si="78"/>
        <v>0</v>
      </c>
      <c r="AW53" s="152">
        <f t="shared" si="78"/>
        <v>0</v>
      </c>
      <c r="AX53" s="152">
        <f t="shared" si="78"/>
        <v>0</v>
      </c>
      <c r="AY53" s="152">
        <f t="shared" si="78"/>
        <v>20</v>
      </c>
      <c r="AZ53" s="152">
        <f t="shared" si="78"/>
        <v>0</v>
      </c>
      <c r="BA53" s="152">
        <f t="shared" si="78"/>
        <v>0</v>
      </c>
      <c r="BB53" s="152">
        <f t="shared" si="78"/>
        <v>0</v>
      </c>
      <c r="BC53" s="152">
        <f t="shared" si="78"/>
        <v>0</v>
      </c>
      <c r="BD53" s="152">
        <f t="shared" si="78"/>
        <v>0</v>
      </c>
      <c r="BE53" s="152">
        <f t="shared" si="78"/>
        <v>0</v>
      </c>
      <c r="BF53" s="152"/>
      <c r="BG53" s="152"/>
      <c r="BH53" s="92" t="str">
        <f>IF(G53="","",VLOOKUP(G53,과정코드!$A$2:$B$494,2,0))</f>
        <v/>
      </c>
      <c r="BI53" s="70"/>
    </row>
    <row r="54" spans="1:62" s="249" customFormat="1" ht="23.1" customHeight="1">
      <c r="A54" s="830" t="s">
        <v>1949</v>
      </c>
      <c r="B54" s="250">
        <v>39</v>
      </c>
      <c r="C54" s="250"/>
      <c r="D54" s="41" t="s">
        <v>21</v>
      </c>
      <c r="E54" s="41"/>
      <c r="F54" s="41"/>
      <c r="G54" s="72" t="s">
        <v>1220</v>
      </c>
      <c r="H54" s="93" t="str">
        <f>IFERROR(HYPERLINK("https://www.ksaedu.or.kr/front/btoc/crs/off/crssesDetail.html?crscd="&amp;BH54,"바로가기"),"")</f>
        <v>바로가기</v>
      </c>
      <c r="I54" s="45">
        <v>1</v>
      </c>
      <c r="J54" s="40">
        <v>6</v>
      </c>
      <c r="K54" s="253">
        <v>70</v>
      </c>
      <c r="L54" s="253">
        <v>70</v>
      </c>
      <c r="M54" s="502"/>
      <c r="N54" s="71"/>
      <c r="O54" s="502"/>
      <c r="P54" s="254" t="s">
        <v>1218</v>
      </c>
      <c r="Q54" s="502"/>
      <c r="R54" s="254"/>
      <c r="S54" s="502"/>
      <c r="T54" s="71"/>
      <c r="U54" s="502"/>
      <c r="V54" s="71"/>
      <c r="W54" s="502"/>
      <c r="X54" s="71"/>
      <c r="Y54" s="492">
        <f t="shared" ref="Y54:Y59" si="79">COUNTA($M54:$X54)</f>
        <v>1</v>
      </c>
      <c r="Z54" s="149">
        <f t="shared" ref="Z54:Z59" si="80">AA54+AD54</f>
        <v>1</v>
      </c>
      <c r="AA54" s="150">
        <f t="shared" ref="AA54:AA59" si="81">AB54+AC54</f>
        <v>0</v>
      </c>
      <c r="AB54" s="147">
        <f t="array" ref="AB54">(SUM(LEN($M54:$X54)-LEN(SUBSTITUTE($M54:$X54,"역삼","")))/LEN("역삼"))</f>
        <v>0</v>
      </c>
      <c r="AC54" s="147">
        <f t="array" ref="AC54">SUM(SUM(LEN($M54:X54)-LEN(SUBSTITUTE($M54:X54,"선릉","")))/LEN("선릉"),SUM(LEN(M54:$X54)-LEN(SUBSTITUTE($M54:$X54,"가산","")))/LEN("가산"))</f>
        <v>0</v>
      </c>
      <c r="AD54" s="150">
        <f t="shared" ref="AD54:AD59" si="82">SUM(AE54:AO54)</f>
        <v>1</v>
      </c>
      <c r="AE54" s="147">
        <f t="array" ref="AE54">(SUM(LEN($M54:$X54)-LEN(SUBSTITUTE($M54:$X54,"대전","")))/LEN("대전"))</f>
        <v>0</v>
      </c>
      <c r="AF54" s="147">
        <f t="array" ref="AF54">(SUM(LEN($M54:$X54)-LEN(SUBSTITUTE($M54:$X54,"대구","")))/LEN("대구"))</f>
        <v>0</v>
      </c>
      <c r="AG54" s="147">
        <f t="array" ref="AG54">(SUM(LEN($M54:$X54)-LEN(SUBSTITUTE($M54:$X54,"부산","")))/LEN("부산"))</f>
        <v>0</v>
      </c>
      <c r="AH54" s="147">
        <f t="array" ref="AH54">(SUM(LEN($M54:$X54)-LEN(SUBSTITUTE($M54:$X54,"광주","")))/LEN("광주"))</f>
        <v>0</v>
      </c>
      <c r="AI54" s="147">
        <f t="array" ref="AI54">SUM(SUM(LEN($M54:$X54)-LEN(SUBSTITUTE($M54:$X54,"수원","")))/LEN("수원"),SUM(LEN($M54:$X54)-LEN(SUBSTITUTE($M54:$X54,"춘천","")))/LEN("춘천"),SUM(LEN($M54:$X54)-LEN(SUBSTITUTE($M54:$X54,"의정부","")))/LEN("의정부"),SUM(LEN($M54:$X54)-LEN(SUBSTITUTE($M54:$X54,"원주","")))/LEN("원주"))</f>
        <v>1</v>
      </c>
      <c r="AJ54" s="147">
        <f t="array" ref="AJ54">(SUM(LEN($M54:$X54)-LEN(SUBSTITUTE($M54:$X54,"청주","")))/LEN("청주"))</f>
        <v>0</v>
      </c>
      <c r="AK54" s="147">
        <f t="array" ref="AK54">(SUM(LEN($M54:$X54)-LEN(SUBSTITUTE($M54:$X54,"인천","")))/LEN("인천"))</f>
        <v>0</v>
      </c>
      <c r="AL54" s="147">
        <f t="array" ref="AL54">SUM(SUM(LEN($M54:X54)-LEN(SUBSTITUTE($M54:X54,"충북","")))/LEN("충북"),SUM(LEN(M54:$X54)-LEN(SUBSTITUTE($M54:$X54,"아산","")))/LEN("아산"))</f>
        <v>0</v>
      </c>
      <c r="AM54" s="147">
        <f t="array" ref="AM54">(SUM(LEN($M54:$X54)-LEN(SUBSTITUTE($M54:$X54,"울산","")))/LEN("울산"))</f>
        <v>0</v>
      </c>
      <c r="AN54" s="147">
        <f t="array" ref="AN54">(SUM(LEN($M54:$X54)-LEN(SUBSTITUTE($M54:$X54,"창원","")))/LEN("창원"))</f>
        <v>0</v>
      </c>
      <c r="AO54" s="147">
        <f t="array" ref="AO54">(SUM(LEN($M54:$X54)-LEN(SUBSTITUTE($M54:$X54,"전주","")))/LEN("전주"))</f>
        <v>0</v>
      </c>
      <c r="AP54" s="176">
        <f t="shared" ref="AP54:AP59" si="83">AQ54+AT54</f>
        <v>1</v>
      </c>
      <c r="AQ54" s="175">
        <f>AR54+AS54</f>
        <v>0</v>
      </c>
      <c r="AR54" s="174">
        <f t="shared" ref="AR54:AS59" si="84">$I54*AB54</f>
        <v>0</v>
      </c>
      <c r="AS54" s="174">
        <f t="shared" si="84"/>
        <v>0</v>
      </c>
      <c r="AT54" s="175">
        <f t="shared" ref="AT54:AT59" si="85">SUM(AU54:BE54)</f>
        <v>1</v>
      </c>
      <c r="AU54" s="174">
        <f t="shared" ref="AU54:BE59" si="86">$I54*AE54</f>
        <v>0</v>
      </c>
      <c r="AV54" s="174">
        <f t="shared" si="86"/>
        <v>0</v>
      </c>
      <c r="AW54" s="174">
        <f t="shared" si="86"/>
        <v>0</v>
      </c>
      <c r="AX54" s="174">
        <f t="shared" si="86"/>
        <v>0</v>
      </c>
      <c r="AY54" s="174">
        <f t="shared" si="86"/>
        <v>1</v>
      </c>
      <c r="AZ54" s="174">
        <f t="shared" si="86"/>
        <v>0</v>
      </c>
      <c r="BA54" s="174">
        <f t="shared" si="86"/>
        <v>0</v>
      </c>
      <c r="BB54" s="174">
        <f t="shared" si="86"/>
        <v>0</v>
      </c>
      <c r="BC54" s="174">
        <f t="shared" si="86"/>
        <v>0</v>
      </c>
      <c r="BD54" s="174">
        <f t="shared" si="86"/>
        <v>0</v>
      </c>
      <c r="BE54" s="174">
        <f t="shared" si="86"/>
        <v>0</v>
      </c>
      <c r="BF54" s="640"/>
      <c r="BG54" s="640"/>
      <c r="BH54" s="92" t="str">
        <f>IF(G54="","",VLOOKUP(G54,과정코드!$A$2:$B$494,2,0))</f>
        <v>COL0104679</v>
      </c>
      <c r="BI54" s="616"/>
    </row>
    <row r="55" spans="1:62" s="249" customFormat="1" ht="23.1" customHeight="1">
      <c r="A55" s="830"/>
      <c r="B55" s="250">
        <v>40</v>
      </c>
      <c r="C55" s="250"/>
      <c r="D55" s="41" t="s">
        <v>21</v>
      </c>
      <c r="E55" s="41"/>
      <c r="F55" s="41"/>
      <c r="G55" s="72" t="s">
        <v>1210</v>
      </c>
      <c r="H55" s="93" t="str">
        <f t="shared" ref="H55:H59" si="87">IFERROR(HYPERLINK("https://www.ksaedu.or.kr/front/btoc/crs/off/crssesDetail.html?crscd="&amp;BH55,"바로가기"),"")</f>
        <v>바로가기</v>
      </c>
      <c r="I55" s="45">
        <v>1</v>
      </c>
      <c r="J55" s="40">
        <v>6</v>
      </c>
      <c r="K55" s="253">
        <v>70</v>
      </c>
      <c r="L55" s="253">
        <v>70</v>
      </c>
      <c r="M55" s="502"/>
      <c r="N55" s="71"/>
      <c r="O55" s="502"/>
      <c r="P55" s="254"/>
      <c r="Q55" s="502"/>
      <c r="R55" s="254"/>
      <c r="S55" s="502" t="s">
        <v>1206</v>
      </c>
      <c r="T55" s="71"/>
      <c r="U55" s="502"/>
      <c r="V55" s="254"/>
      <c r="W55" s="502"/>
      <c r="X55" s="22"/>
      <c r="Y55" s="492">
        <f t="shared" si="79"/>
        <v>1</v>
      </c>
      <c r="Z55" s="149">
        <f t="shared" si="80"/>
        <v>1</v>
      </c>
      <c r="AA55" s="150">
        <f t="shared" si="81"/>
        <v>0</v>
      </c>
      <c r="AB55" s="147">
        <f t="array" ref="AB55">(SUM(LEN($M55:$X55)-LEN(SUBSTITUTE($M55:$X55,"역삼","")))/LEN("역삼"))</f>
        <v>0</v>
      </c>
      <c r="AC55" s="147">
        <f t="array" ref="AC55">SUM(SUM(LEN($M55:X55)-LEN(SUBSTITUTE($M55:X55,"선릉","")))/LEN("선릉"),SUM(LEN(M55:$X55)-LEN(SUBSTITUTE($M55:$X55,"가산","")))/LEN("가산"))</f>
        <v>0</v>
      </c>
      <c r="AD55" s="150">
        <f t="shared" si="82"/>
        <v>1</v>
      </c>
      <c r="AE55" s="147">
        <f t="array" ref="AE55">(SUM(LEN($M55:$X55)-LEN(SUBSTITUTE($M55:$X55,"대전","")))/LEN("대전"))</f>
        <v>0</v>
      </c>
      <c r="AF55" s="147">
        <f t="array" ref="AF55">(SUM(LEN($M55:$X55)-LEN(SUBSTITUTE($M55:$X55,"대구","")))/LEN("대구"))</f>
        <v>0</v>
      </c>
      <c r="AG55" s="147">
        <f t="array" ref="AG55">(SUM(LEN($M55:$X55)-LEN(SUBSTITUTE($M55:$X55,"부산","")))/LEN("부산"))</f>
        <v>0</v>
      </c>
      <c r="AH55" s="147">
        <f t="array" ref="AH55">(SUM(LEN($M55:$X55)-LEN(SUBSTITUTE($M55:$X55,"광주","")))/LEN("광주"))</f>
        <v>0</v>
      </c>
      <c r="AI55" s="147">
        <f t="array" ref="AI55">SUM(SUM(LEN($M55:$X55)-LEN(SUBSTITUTE($M55:$X55,"수원","")))/LEN("수원"),SUM(LEN($M55:$X55)-LEN(SUBSTITUTE($M55:$X55,"춘천","")))/LEN("춘천"),SUM(LEN($M55:$X55)-LEN(SUBSTITUTE($M55:$X55,"의정부","")))/LEN("의정부"),SUM(LEN($M55:$X55)-LEN(SUBSTITUTE($M55:$X55,"원주","")))/LEN("원주"))</f>
        <v>1</v>
      </c>
      <c r="AJ55" s="147">
        <f t="array" ref="AJ55">(SUM(LEN($M55:$X55)-LEN(SUBSTITUTE($M55:$X55,"청주","")))/LEN("청주"))</f>
        <v>0</v>
      </c>
      <c r="AK55" s="147">
        <f t="array" ref="AK55">(SUM(LEN($M55:$X55)-LEN(SUBSTITUTE($M55:$X55,"인천","")))/LEN("인천"))</f>
        <v>0</v>
      </c>
      <c r="AL55" s="147">
        <f t="array" ref="AL55">SUM(SUM(LEN($M55:X55)-LEN(SUBSTITUTE($M55:X55,"충북","")))/LEN("충북"),SUM(LEN(M55:$X55)-LEN(SUBSTITUTE($M55:$X55,"아산","")))/LEN("아산"))</f>
        <v>0</v>
      </c>
      <c r="AM55" s="147">
        <f t="array" ref="AM55">(SUM(LEN($M55:$X55)-LEN(SUBSTITUTE($M55:$X55,"울산","")))/LEN("울산"))</f>
        <v>0</v>
      </c>
      <c r="AN55" s="147">
        <f t="array" ref="AN55">(SUM(LEN($M55:$X55)-LEN(SUBSTITUTE($M55:$X55,"창원","")))/LEN("창원"))</f>
        <v>0</v>
      </c>
      <c r="AO55" s="147">
        <f t="array" ref="AO55">(SUM(LEN($M55:$X55)-LEN(SUBSTITUTE($M55:$X55,"전주","")))/LEN("전주"))</f>
        <v>0</v>
      </c>
      <c r="AP55" s="176">
        <f t="shared" si="83"/>
        <v>1</v>
      </c>
      <c r="AQ55" s="175">
        <f t="shared" ref="AQ55:AQ59" si="88">AR55+AS55</f>
        <v>0</v>
      </c>
      <c r="AR55" s="174">
        <f t="shared" si="84"/>
        <v>0</v>
      </c>
      <c r="AS55" s="174">
        <f t="shared" si="84"/>
        <v>0</v>
      </c>
      <c r="AT55" s="175">
        <f t="shared" si="85"/>
        <v>1</v>
      </c>
      <c r="AU55" s="174">
        <f t="shared" si="86"/>
        <v>0</v>
      </c>
      <c r="AV55" s="174">
        <f t="shared" si="86"/>
        <v>0</v>
      </c>
      <c r="AW55" s="174">
        <f t="shared" si="86"/>
        <v>0</v>
      </c>
      <c r="AX55" s="174">
        <f t="shared" si="86"/>
        <v>0</v>
      </c>
      <c r="AY55" s="174">
        <f t="shared" si="86"/>
        <v>1</v>
      </c>
      <c r="AZ55" s="174">
        <f t="shared" si="86"/>
        <v>0</v>
      </c>
      <c r="BA55" s="174">
        <f t="shared" si="86"/>
        <v>0</v>
      </c>
      <c r="BB55" s="174">
        <f t="shared" si="86"/>
        <v>0</v>
      </c>
      <c r="BC55" s="174">
        <f t="shared" si="86"/>
        <v>0</v>
      </c>
      <c r="BD55" s="174">
        <f t="shared" si="86"/>
        <v>0</v>
      </c>
      <c r="BE55" s="174">
        <f t="shared" si="86"/>
        <v>0</v>
      </c>
      <c r="BF55" s="640"/>
      <c r="BG55" s="640"/>
      <c r="BH55" s="92" t="str">
        <f>IF(G55="","",VLOOKUP(G55,과정코드!$A$2:$B$494,2,0))</f>
        <v>COL0104681</v>
      </c>
      <c r="BI55" s="616"/>
    </row>
    <row r="56" spans="1:62" s="249" customFormat="1" ht="23.1" customHeight="1">
      <c r="A56" s="830"/>
      <c r="B56" s="250">
        <v>41</v>
      </c>
      <c r="C56" s="250"/>
      <c r="D56" s="41" t="s">
        <v>21</v>
      </c>
      <c r="E56" s="41"/>
      <c r="F56" s="41"/>
      <c r="G56" s="27" t="s">
        <v>1184</v>
      </c>
      <c r="H56" s="93" t="str">
        <f t="shared" si="87"/>
        <v>바로가기</v>
      </c>
      <c r="I56" s="45">
        <v>3</v>
      </c>
      <c r="J56" s="40">
        <v>24</v>
      </c>
      <c r="K56" s="253">
        <v>220</v>
      </c>
      <c r="L56" s="253">
        <v>220</v>
      </c>
      <c r="M56" s="502"/>
      <c r="N56" s="319"/>
      <c r="O56" s="502" t="s">
        <v>1183</v>
      </c>
      <c r="P56" s="319"/>
      <c r="Q56" s="502"/>
      <c r="R56" s="254"/>
      <c r="S56" s="502"/>
      <c r="T56" s="319"/>
      <c r="U56" s="502"/>
      <c r="V56" s="254"/>
      <c r="W56" s="502"/>
      <c r="X56" s="254"/>
      <c r="Y56" s="492">
        <f t="shared" si="79"/>
        <v>1</v>
      </c>
      <c r="Z56" s="149">
        <f t="shared" si="80"/>
        <v>1</v>
      </c>
      <c r="AA56" s="150">
        <f t="shared" si="81"/>
        <v>0</v>
      </c>
      <c r="AB56" s="147">
        <f t="array" ref="AB56">(SUM(LEN($M56:$X56)-LEN(SUBSTITUTE($M56:$X56,"역삼","")))/LEN("역삼"))</f>
        <v>0</v>
      </c>
      <c r="AC56" s="147">
        <f t="array" ref="AC56">SUM(SUM(LEN($M56:X56)-LEN(SUBSTITUTE($M56:X56,"선릉","")))/LEN("선릉"),SUM(LEN(M56:$X56)-LEN(SUBSTITUTE($M56:$X56,"가산","")))/LEN("가산"))</f>
        <v>0</v>
      </c>
      <c r="AD56" s="150">
        <f t="shared" si="82"/>
        <v>1</v>
      </c>
      <c r="AE56" s="147">
        <f t="array" ref="AE56">(SUM(LEN($M56:$X56)-LEN(SUBSTITUTE($M56:$X56,"대전","")))/LEN("대전"))</f>
        <v>0</v>
      </c>
      <c r="AF56" s="147">
        <f t="array" ref="AF56">(SUM(LEN($M56:$X56)-LEN(SUBSTITUTE($M56:$X56,"대구","")))/LEN("대구"))</f>
        <v>0</v>
      </c>
      <c r="AG56" s="147">
        <f t="array" ref="AG56">(SUM(LEN($M56:$X56)-LEN(SUBSTITUTE($M56:$X56,"부산","")))/LEN("부산"))</f>
        <v>0</v>
      </c>
      <c r="AH56" s="147">
        <f t="array" ref="AH56">(SUM(LEN($M56:$X56)-LEN(SUBSTITUTE($M56:$X56,"광주","")))/LEN("광주"))</f>
        <v>0</v>
      </c>
      <c r="AI56" s="147">
        <f t="array" ref="AI56">SUM(SUM(LEN($M56:$X56)-LEN(SUBSTITUTE($M56:$X56,"수원","")))/LEN("수원"),SUM(LEN($M56:$X56)-LEN(SUBSTITUTE($M56:$X56,"춘천","")))/LEN("춘천"),SUM(LEN($M56:$X56)-LEN(SUBSTITUTE($M56:$X56,"의정부","")))/LEN("의정부"),SUM(LEN($M56:$X56)-LEN(SUBSTITUTE($M56:$X56,"원주","")))/LEN("원주"))</f>
        <v>1</v>
      </c>
      <c r="AJ56" s="147">
        <f t="array" ref="AJ56">(SUM(LEN($M56:$X56)-LEN(SUBSTITUTE($M56:$X56,"청주","")))/LEN("청주"))</f>
        <v>0</v>
      </c>
      <c r="AK56" s="147">
        <f t="array" ref="AK56">(SUM(LEN($M56:$X56)-LEN(SUBSTITUTE($M56:$X56,"인천","")))/LEN("인천"))</f>
        <v>0</v>
      </c>
      <c r="AL56" s="147">
        <f t="array" ref="AL56">SUM(SUM(LEN($M56:X56)-LEN(SUBSTITUTE($M56:X56,"충북","")))/LEN("충북"),SUM(LEN(M56:$X56)-LEN(SUBSTITUTE($M56:$X56,"아산","")))/LEN("아산"))</f>
        <v>0</v>
      </c>
      <c r="AM56" s="147">
        <f t="array" ref="AM56">(SUM(LEN($M56:$X56)-LEN(SUBSTITUTE($M56:$X56,"울산","")))/LEN("울산"))</f>
        <v>0</v>
      </c>
      <c r="AN56" s="147">
        <f t="array" ref="AN56">(SUM(LEN($M56:$X56)-LEN(SUBSTITUTE($M56:$X56,"창원","")))/LEN("창원"))</f>
        <v>0</v>
      </c>
      <c r="AO56" s="147">
        <f t="array" ref="AO56">(SUM(LEN($M56:$X56)-LEN(SUBSTITUTE($M56:$X56,"전주","")))/LEN("전주"))</f>
        <v>0</v>
      </c>
      <c r="AP56" s="176">
        <f t="shared" si="83"/>
        <v>3</v>
      </c>
      <c r="AQ56" s="175">
        <f t="shared" si="88"/>
        <v>0</v>
      </c>
      <c r="AR56" s="174">
        <f t="shared" si="84"/>
        <v>0</v>
      </c>
      <c r="AS56" s="174">
        <f t="shared" si="84"/>
        <v>0</v>
      </c>
      <c r="AT56" s="175">
        <f t="shared" si="85"/>
        <v>3</v>
      </c>
      <c r="AU56" s="174">
        <f t="shared" si="86"/>
        <v>0</v>
      </c>
      <c r="AV56" s="174">
        <f t="shared" si="86"/>
        <v>0</v>
      </c>
      <c r="AW56" s="174">
        <f t="shared" si="86"/>
        <v>0</v>
      </c>
      <c r="AX56" s="174">
        <f t="shared" si="86"/>
        <v>0</v>
      </c>
      <c r="AY56" s="174">
        <f t="shared" si="86"/>
        <v>3</v>
      </c>
      <c r="AZ56" s="174">
        <f t="shared" si="86"/>
        <v>0</v>
      </c>
      <c r="BA56" s="174">
        <f t="shared" si="86"/>
        <v>0</v>
      </c>
      <c r="BB56" s="174">
        <f t="shared" si="86"/>
        <v>0</v>
      </c>
      <c r="BC56" s="174">
        <f t="shared" si="86"/>
        <v>0</v>
      </c>
      <c r="BD56" s="174">
        <f t="shared" si="86"/>
        <v>0</v>
      </c>
      <c r="BE56" s="174">
        <f t="shared" si="86"/>
        <v>0</v>
      </c>
      <c r="BF56" s="640"/>
      <c r="BG56" s="640"/>
      <c r="BH56" s="92" t="str">
        <f>IF(G56="","",VLOOKUP(G56,과정코드!$A$2:$B$494,2,0))</f>
        <v>COL0104685</v>
      </c>
      <c r="BI56" s="616"/>
    </row>
    <row r="57" spans="1:62" s="249" customFormat="1" ht="23.1" customHeight="1">
      <c r="A57" s="830"/>
      <c r="B57" s="250">
        <v>42</v>
      </c>
      <c r="C57" s="250"/>
      <c r="D57" s="41" t="s">
        <v>21</v>
      </c>
      <c r="E57" s="41"/>
      <c r="F57" s="41"/>
      <c r="G57" s="27" t="s">
        <v>298</v>
      </c>
      <c r="H57" s="93" t="str">
        <f t="shared" si="87"/>
        <v>바로가기</v>
      </c>
      <c r="I57" s="45">
        <v>3</v>
      </c>
      <c r="J57" s="40">
        <v>24</v>
      </c>
      <c r="K57" s="253">
        <v>220</v>
      </c>
      <c r="L57" s="253">
        <v>220</v>
      </c>
      <c r="M57" s="502"/>
      <c r="N57" s="319"/>
      <c r="O57" s="502"/>
      <c r="P57" s="254"/>
      <c r="Q57" s="502"/>
      <c r="R57" s="254"/>
      <c r="S57" s="502"/>
      <c r="T57" s="319" t="s">
        <v>202</v>
      </c>
      <c r="U57" s="502"/>
      <c r="V57" s="254"/>
      <c r="W57" s="502"/>
      <c r="X57" s="254" t="s">
        <v>1181</v>
      </c>
      <c r="Y57" s="492">
        <f t="shared" si="79"/>
        <v>2</v>
      </c>
      <c r="Z57" s="149">
        <f t="shared" si="80"/>
        <v>2</v>
      </c>
      <c r="AA57" s="150">
        <f t="shared" si="81"/>
        <v>0</v>
      </c>
      <c r="AB57" s="147">
        <f t="array" ref="AB57">(SUM(LEN($M57:$X57)-LEN(SUBSTITUTE($M57:$X57,"역삼","")))/LEN("역삼"))</f>
        <v>0</v>
      </c>
      <c r="AC57" s="147">
        <f t="array" ref="AC57">SUM(SUM(LEN($M57:X57)-LEN(SUBSTITUTE($M57:X57,"선릉","")))/LEN("선릉"),SUM(LEN(M57:$X57)-LEN(SUBSTITUTE($M57:$X57,"가산","")))/LEN("가산"))</f>
        <v>0</v>
      </c>
      <c r="AD57" s="150">
        <f t="shared" si="82"/>
        <v>2</v>
      </c>
      <c r="AE57" s="147">
        <f t="array" ref="AE57">(SUM(LEN($M57:$X57)-LEN(SUBSTITUTE($M57:$X57,"대전","")))/LEN("대전"))</f>
        <v>0</v>
      </c>
      <c r="AF57" s="147">
        <f t="array" ref="AF57">(SUM(LEN($M57:$X57)-LEN(SUBSTITUTE($M57:$X57,"대구","")))/LEN("대구"))</f>
        <v>0</v>
      </c>
      <c r="AG57" s="147">
        <f t="array" ref="AG57">(SUM(LEN($M57:$X57)-LEN(SUBSTITUTE($M57:$X57,"부산","")))/LEN("부산"))</f>
        <v>0</v>
      </c>
      <c r="AH57" s="147">
        <f t="array" ref="AH57">(SUM(LEN($M57:$X57)-LEN(SUBSTITUTE($M57:$X57,"광주","")))/LEN("광주"))</f>
        <v>0</v>
      </c>
      <c r="AI57" s="147">
        <f t="array" ref="AI57">SUM(SUM(LEN($M57:$X57)-LEN(SUBSTITUTE($M57:$X57,"수원","")))/LEN("수원"),SUM(LEN($M57:$X57)-LEN(SUBSTITUTE($M57:$X57,"춘천","")))/LEN("춘천"),SUM(LEN($M57:$X57)-LEN(SUBSTITUTE($M57:$X57,"의정부","")))/LEN("의정부"),SUM(LEN($M57:$X57)-LEN(SUBSTITUTE($M57:$X57,"원주","")))/LEN("원주"))</f>
        <v>2</v>
      </c>
      <c r="AJ57" s="147">
        <f t="array" ref="AJ57">(SUM(LEN($M57:$X57)-LEN(SUBSTITUTE($M57:$X57,"청주","")))/LEN("청주"))</f>
        <v>0</v>
      </c>
      <c r="AK57" s="147">
        <f t="array" ref="AK57">(SUM(LEN($M57:$X57)-LEN(SUBSTITUTE($M57:$X57,"인천","")))/LEN("인천"))</f>
        <v>0</v>
      </c>
      <c r="AL57" s="147">
        <f t="array" ref="AL57">SUM(SUM(LEN($M57:X57)-LEN(SUBSTITUTE($M57:X57,"충북","")))/LEN("충북"),SUM(LEN(M57:$X57)-LEN(SUBSTITUTE($M57:$X57,"아산","")))/LEN("아산"))</f>
        <v>0</v>
      </c>
      <c r="AM57" s="147">
        <f t="array" ref="AM57">(SUM(LEN($M57:$X57)-LEN(SUBSTITUTE($M57:$X57,"울산","")))/LEN("울산"))</f>
        <v>0</v>
      </c>
      <c r="AN57" s="147">
        <f t="array" ref="AN57">(SUM(LEN($M57:$X57)-LEN(SUBSTITUTE($M57:$X57,"창원","")))/LEN("창원"))</f>
        <v>0</v>
      </c>
      <c r="AO57" s="147">
        <f t="array" ref="AO57">(SUM(LEN($M57:$X57)-LEN(SUBSTITUTE($M57:$X57,"전주","")))/LEN("전주"))</f>
        <v>0</v>
      </c>
      <c r="AP57" s="176">
        <f t="shared" si="83"/>
        <v>6</v>
      </c>
      <c r="AQ57" s="175">
        <f t="shared" si="88"/>
        <v>0</v>
      </c>
      <c r="AR57" s="174">
        <f t="shared" si="84"/>
        <v>0</v>
      </c>
      <c r="AS57" s="174">
        <f t="shared" si="84"/>
        <v>0</v>
      </c>
      <c r="AT57" s="175">
        <f t="shared" si="85"/>
        <v>6</v>
      </c>
      <c r="AU57" s="174">
        <f t="shared" si="86"/>
        <v>0</v>
      </c>
      <c r="AV57" s="174">
        <f t="shared" si="86"/>
        <v>0</v>
      </c>
      <c r="AW57" s="174">
        <f t="shared" si="86"/>
        <v>0</v>
      </c>
      <c r="AX57" s="174">
        <f t="shared" si="86"/>
        <v>0</v>
      </c>
      <c r="AY57" s="174">
        <f t="shared" si="86"/>
        <v>6</v>
      </c>
      <c r="AZ57" s="174">
        <f t="shared" si="86"/>
        <v>0</v>
      </c>
      <c r="BA57" s="174">
        <f t="shared" si="86"/>
        <v>0</v>
      </c>
      <c r="BB57" s="174">
        <f t="shared" si="86"/>
        <v>0</v>
      </c>
      <c r="BC57" s="174">
        <f t="shared" si="86"/>
        <v>0</v>
      </c>
      <c r="BD57" s="174">
        <f t="shared" si="86"/>
        <v>0</v>
      </c>
      <c r="BE57" s="174">
        <f t="shared" si="86"/>
        <v>0</v>
      </c>
      <c r="BF57" s="640"/>
      <c r="BG57" s="640"/>
      <c r="BH57" s="92" t="str">
        <f>IF(G57="","",VLOOKUP(G57,과정코드!$A$2:$B$494,2,0))</f>
        <v>COL0104686</v>
      </c>
      <c r="BI57" s="616"/>
    </row>
    <row r="58" spans="1:62" s="249" customFormat="1" ht="23.1" customHeight="1">
      <c r="A58" s="830"/>
      <c r="B58" s="250">
        <v>43</v>
      </c>
      <c r="C58" s="250"/>
      <c r="D58" s="41" t="s">
        <v>21</v>
      </c>
      <c r="E58" s="41"/>
      <c r="F58" s="41"/>
      <c r="G58" s="27" t="s">
        <v>1171</v>
      </c>
      <c r="H58" s="93" t="str">
        <f t="shared" si="87"/>
        <v>바로가기</v>
      </c>
      <c r="I58" s="45">
        <v>3</v>
      </c>
      <c r="J58" s="40">
        <v>24</v>
      </c>
      <c r="K58" s="253">
        <v>220</v>
      </c>
      <c r="L58" s="253">
        <v>220</v>
      </c>
      <c r="M58" s="502"/>
      <c r="N58" s="71"/>
      <c r="O58" s="502"/>
      <c r="P58" s="254"/>
      <c r="Q58" s="502"/>
      <c r="R58" s="254" t="s">
        <v>1275</v>
      </c>
      <c r="S58" s="502"/>
      <c r="T58" s="71"/>
      <c r="U58" s="502"/>
      <c r="V58" s="254" t="s">
        <v>1164</v>
      </c>
      <c r="W58" s="502"/>
      <c r="X58" s="254"/>
      <c r="Y58" s="492">
        <f t="shared" si="79"/>
        <v>2</v>
      </c>
      <c r="Z58" s="149">
        <f t="shared" si="80"/>
        <v>2</v>
      </c>
      <c r="AA58" s="150">
        <f t="shared" si="81"/>
        <v>0</v>
      </c>
      <c r="AB58" s="147">
        <f t="array" ref="AB58">(SUM(LEN($M58:$X58)-LEN(SUBSTITUTE($M58:$X58,"역삼","")))/LEN("역삼"))</f>
        <v>0</v>
      </c>
      <c r="AC58" s="147">
        <f t="array" ref="AC58">SUM(SUM(LEN($M58:X58)-LEN(SUBSTITUTE($M58:X58,"선릉","")))/LEN("선릉"),SUM(LEN(M58:$X58)-LEN(SUBSTITUTE($M58:$X58,"가산","")))/LEN("가산"))</f>
        <v>0</v>
      </c>
      <c r="AD58" s="150">
        <f t="shared" si="82"/>
        <v>2</v>
      </c>
      <c r="AE58" s="147">
        <f t="array" ref="AE58">(SUM(LEN($M58:$X58)-LEN(SUBSTITUTE($M58:$X58,"대전","")))/LEN("대전"))</f>
        <v>0</v>
      </c>
      <c r="AF58" s="147">
        <f t="array" ref="AF58">(SUM(LEN($M58:$X58)-LEN(SUBSTITUTE($M58:$X58,"대구","")))/LEN("대구"))</f>
        <v>0</v>
      </c>
      <c r="AG58" s="147">
        <f t="array" ref="AG58">(SUM(LEN($M58:$X58)-LEN(SUBSTITUTE($M58:$X58,"부산","")))/LEN("부산"))</f>
        <v>0</v>
      </c>
      <c r="AH58" s="147">
        <f t="array" ref="AH58">(SUM(LEN($M58:$X58)-LEN(SUBSTITUTE($M58:$X58,"광주","")))/LEN("광주"))</f>
        <v>0</v>
      </c>
      <c r="AI58" s="147">
        <f t="array" ref="AI58">SUM(SUM(LEN($M58:$X58)-LEN(SUBSTITUTE($M58:$X58,"수원","")))/LEN("수원"),SUM(LEN($M58:$X58)-LEN(SUBSTITUTE($M58:$X58,"춘천","")))/LEN("춘천"),SUM(LEN($M58:$X58)-LEN(SUBSTITUTE($M58:$X58,"의정부","")))/LEN("의정부"),SUM(LEN($M58:$X58)-LEN(SUBSTITUTE($M58:$X58,"원주","")))/LEN("원주"))</f>
        <v>2</v>
      </c>
      <c r="AJ58" s="147">
        <f t="array" ref="AJ58">(SUM(LEN($M58:$X58)-LEN(SUBSTITUTE($M58:$X58,"청주","")))/LEN("청주"))</f>
        <v>0</v>
      </c>
      <c r="AK58" s="147">
        <f t="array" ref="AK58">(SUM(LEN($M58:$X58)-LEN(SUBSTITUTE($M58:$X58,"인천","")))/LEN("인천"))</f>
        <v>0</v>
      </c>
      <c r="AL58" s="147">
        <f t="array" ref="AL58">SUM(SUM(LEN($M58:X58)-LEN(SUBSTITUTE($M58:X58,"충북","")))/LEN("충북"),SUM(LEN(M58:$X58)-LEN(SUBSTITUTE($M58:$X58,"아산","")))/LEN("아산"))</f>
        <v>0</v>
      </c>
      <c r="AM58" s="147">
        <f t="array" ref="AM58">(SUM(LEN($M58:$X58)-LEN(SUBSTITUTE($M58:$X58,"울산","")))/LEN("울산"))</f>
        <v>0</v>
      </c>
      <c r="AN58" s="147">
        <f t="array" ref="AN58">(SUM(LEN($M58:$X58)-LEN(SUBSTITUTE($M58:$X58,"창원","")))/LEN("창원"))</f>
        <v>0</v>
      </c>
      <c r="AO58" s="147">
        <f t="array" ref="AO58">(SUM(LEN($M58:$X58)-LEN(SUBSTITUTE($M58:$X58,"전주","")))/LEN("전주"))</f>
        <v>0</v>
      </c>
      <c r="AP58" s="176">
        <f t="shared" si="83"/>
        <v>6</v>
      </c>
      <c r="AQ58" s="175">
        <f t="shared" si="88"/>
        <v>0</v>
      </c>
      <c r="AR58" s="174">
        <f t="shared" si="84"/>
        <v>0</v>
      </c>
      <c r="AS58" s="174">
        <f t="shared" si="84"/>
        <v>0</v>
      </c>
      <c r="AT58" s="175">
        <f t="shared" si="85"/>
        <v>6</v>
      </c>
      <c r="AU58" s="174">
        <f t="shared" si="86"/>
        <v>0</v>
      </c>
      <c r="AV58" s="174">
        <f t="shared" si="86"/>
        <v>0</v>
      </c>
      <c r="AW58" s="174">
        <f t="shared" si="86"/>
        <v>0</v>
      </c>
      <c r="AX58" s="174">
        <f t="shared" si="86"/>
        <v>0</v>
      </c>
      <c r="AY58" s="174">
        <f t="shared" si="86"/>
        <v>6</v>
      </c>
      <c r="AZ58" s="174">
        <f t="shared" si="86"/>
        <v>0</v>
      </c>
      <c r="BA58" s="174">
        <f t="shared" si="86"/>
        <v>0</v>
      </c>
      <c r="BB58" s="174">
        <f t="shared" si="86"/>
        <v>0</v>
      </c>
      <c r="BC58" s="174">
        <f t="shared" si="86"/>
        <v>0</v>
      </c>
      <c r="BD58" s="174">
        <f t="shared" si="86"/>
        <v>0</v>
      </c>
      <c r="BE58" s="174">
        <f t="shared" si="86"/>
        <v>0</v>
      </c>
      <c r="BF58" s="640"/>
      <c r="BG58" s="640"/>
      <c r="BH58" s="92" t="str">
        <f>IF(G58="","",VLOOKUP(G58,과정코드!$A$2:$B$494,2,0))</f>
        <v>COL0104688</v>
      </c>
      <c r="BI58" s="616"/>
    </row>
    <row r="59" spans="1:62" s="249" customFormat="1" ht="23.1" customHeight="1">
      <c r="A59" s="501" t="s">
        <v>1337</v>
      </c>
      <c r="B59" s="250">
        <v>44</v>
      </c>
      <c r="C59" s="250"/>
      <c r="D59" s="41" t="s">
        <v>21</v>
      </c>
      <c r="E59" s="41"/>
      <c r="F59" s="41"/>
      <c r="G59" s="9" t="s">
        <v>204</v>
      </c>
      <c r="H59" s="93" t="str">
        <f t="shared" si="87"/>
        <v>바로가기</v>
      </c>
      <c r="I59" s="45">
        <v>3</v>
      </c>
      <c r="J59" s="40">
        <v>24</v>
      </c>
      <c r="K59" s="70">
        <v>510</v>
      </c>
      <c r="L59" s="70">
        <v>560</v>
      </c>
      <c r="M59" s="502"/>
      <c r="N59" s="22"/>
      <c r="O59" s="502"/>
      <c r="P59" s="15"/>
      <c r="Q59" s="502" t="s">
        <v>1158</v>
      </c>
      <c r="R59" s="15"/>
      <c r="S59" s="502"/>
      <c r="T59" s="22"/>
      <c r="U59" s="502"/>
      <c r="V59" s="15"/>
      <c r="W59" s="502"/>
      <c r="X59" s="22"/>
      <c r="Y59" s="492">
        <f t="shared" si="79"/>
        <v>1</v>
      </c>
      <c r="Z59" s="149">
        <f t="shared" si="80"/>
        <v>1</v>
      </c>
      <c r="AA59" s="150">
        <f t="shared" si="81"/>
        <v>0</v>
      </c>
      <c r="AB59" s="147">
        <f t="array" ref="AB59">(SUM(LEN($M59:$X59)-LEN(SUBSTITUTE($M59:$X59,"역삼","")))/LEN("역삼"))</f>
        <v>0</v>
      </c>
      <c r="AC59" s="147">
        <f t="array" ref="AC59">SUM(SUM(LEN($M59:X59)-LEN(SUBSTITUTE($M59:X59,"선릉","")))/LEN("선릉"),SUM(LEN(M59:$X59)-LEN(SUBSTITUTE($M59:$X59,"가산","")))/LEN("가산"))</f>
        <v>0</v>
      </c>
      <c r="AD59" s="150">
        <f t="shared" si="82"/>
        <v>1</v>
      </c>
      <c r="AE59" s="147">
        <f t="array" ref="AE59">(SUM(LEN($M59:$X59)-LEN(SUBSTITUTE($M59:$X59,"대전","")))/LEN("대전"))</f>
        <v>0</v>
      </c>
      <c r="AF59" s="147">
        <f t="array" ref="AF59">(SUM(LEN($M59:$X59)-LEN(SUBSTITUTE($M59:$X59,"대구","")))/LEN("대구"))</f>
        <v>0</v>
      </c>
      <c r="AG59" s="147">
        <f t="array" ref="AG59">(SUM(LEN($M59:$X59)-LEN(SUBSTITUTE($M59:$X59,"부산","")))/LEN("부산"))</f>
        <v>0</v>
      </c>
      <c r="AH59" s="147">
        <f t="array" ref="AH59">(SUM(LEN($M59:$X59)-LEN(SUBSTITUTE($M59:$X59,"광주","")))/LEN("광주"))</f>
        <v>0</v>
      </c>
      <c r="AI59" s="147">
        <f t="array" ref="AI59">SUM(SUM(LEN($M59:$X59)-LEN(SUBSTITUTE($M59:$X59,"수원","")))/LEN("수원"),SUM(LEN($M59:$X59)-LEN(SUBSTITUTE($M59:$X59,"춘천","")))/LEN("춘천"),SUM(LEN($M59:$X59)-LEN(SUBSTITUTE($M59:$X59,"의정부","")))/LEN("의정부"),SUM(LEN($M59:$X59)-LEN(SUBSTITUTE($M59:$X59,"원주","")))/LEN("원주"))</f>
        <v>1</v>
      </c>
      <c r="AJ59" s="147">
        <f t="array" ref="AJ59">(SUM(LEN($M59:$X59)-LEN(SUBSTITUTE($M59:$X59,"청주","")))/LEN("청주"))</f>
        <v>0</v>
      </c>
      <c r="AK59" s="147">
        <f t="array" ref="AK59">(SUM(LEN($M59:$X59)-LEN(SUBSTITUTE($M59:$X59,"인천","")))/LEN("인천"))</f>
        <v>0</v>
      </c>
      <c r="AL59" s="147">
        <f t="array" ref="AL59">SUM(SUM(LEN($M59:X59)-LEN(SUBSTITUTE($M59:X59,"충북","")))/LEN("충북"),SUM(LEN(M59:$X59)-LEN(SUBSTITUTE($M59:$X59,"아산","")))/LEN("아산"))</f>
        <v>0</v>
      </c>
      <c r="AM59" s="147">
        <f t="array" ref="AM59">(SUM(LEN($M59:$X59)-LEN(SUBSTITUTE($M59:$X59,"울산","")))/LEN("울산"))</f>
        <v>0</v>
      </c>
      <c r="AN59" s="147">
        <f t="array" ref="AN59">(SUM(LEN($M59:$X59)-LEN(SUBSTITUTE($M59:$X59,"창원","")))/LEN("창원"))</f>
        <v>0</v>
      </c>
      <c r="AO59" s="147">
        <f t="array" ref="AO59">(SUM(LEN($M59:$X59)-LEN(SUBSTITUTE($M59:$X59,"전주","")))/LEN("전주"))</f>
        <v>0</v>
      </c>
      <c r="AP59" s="176">
        <f t="shared" si="83"/>
        <v>3</v>
      </c>
      <c r="AQ59" s="175">
        <f t="shared" si="88"/>
        <v>0</v>
      </c>
      <c r="AR59" s="174">
        <f t="shared" si="84"/>
        <v>0</v>
      </c>
      <c r="AS59" s="174">
        <f t="shared" si="84"/>
        <v>0</v>
      </c>
      <c r="AT59" s="175">
        <f t="shared" si="85"/>
        <v>3</v>
      </c>
      <c r="AU59" s="174">
        <f t="shared" si="86"/>
        <v>0</v>
      </c>
      <c r="AV59" s="174">
        <f t="shared" si="86"/>
        <v>0</v>
      </c>
      <c r="AW59" s="174">
        <f t="shared" si="86"/>
        <v>0</v>
      </c>
      <c r="AX59" s="174">
        <f t="shared" si="86"/>
        <v>0</v>
      </c>
      <c r="AY59" s="174">
        <f t="shared" si="86"/>
        <v>3</v>
      </c>
      <c r="AZ59" s="174">
        <f t="shared" si="86"/>
        <v>0</v>
      </c>
      <c r="BA59" s="174">
        <f t="shared" si="86"/>
        <v>0</v>
      </c>
      <c r="BB59" s="174">
        <f t="shared" si="86"/>
        <v>0</v>
      </c>
      <c r="BC59" s="174">
        <f t="shared" si="86"/>
        <v>0</v>
      </c>
      <c r="BD59" s="174">
        <f t="shared" si="86"/>
        <v>0</v>
      </c>
      <c r="BE59" s="174">
        <f t="shared" si="86"/>
        <v>0</v>
      </c>
      <c r="BF59" s="640"/>
      <c r="BG59" s="640"/>
      <c r="BH59" s="92" t="str">
        <f>IF(G59="","",VLOOKUP(G59,과정코드!$A$2:$B$494,2,0))</f>
        <v>COL0104690</v>
      </c>
      <c r="BI59" s="626"/>
      <c r="BJ59" s="594"/>
    </row>
    <row r="60" spans="1:62" s="39" customFormat="1" ht="30" customHeight="1">
      <c r="A60" s="86" t="s">
        <v>1340</v>
      </c>
      <c r="B60" s="87"/>
      <c r="C60" s="87"/>
      <c r="D60" s="87"/>
      <c r="E60" s="87"/>
      <c r="F60" s="189"/>
      <c r="G60" s="87"/>
      <c r="H60" s="87"/>
      <c r="I60" s="87"/>
      <c r="J60" s="87"/>
      <c r="K60" s="87"/>
      <c r="L60" s="88"/>
      <c r="M60" s="85" t="s">
        <v>16</v>
      </c>
      <c r="N60" s="85" t="s">
        <v>7</v>
      </c>
      <c r="O60" s="85" t="s">
        <v>9</v>
      </c>
      <c r="P60" s="85" t="s">
        <v>1</v>
      </c>
      <c r="Q60" s="85" t="s">
        <v>14</v>
      </c>
      <c r="R60" s="85" t="s">
        <v>0</v>
      </c>
      <c r="S60" s="85" t="s">
        <v>17</v>
      </c>
      <c r="T60" s="85" t="s">
        <v>13</v>
      </c>
      <c r="U60" s="85" t="s">
        <v>2</v>
      </c>
      <c r="V60" s="85" t="s">
        <v>11</v>
      </c>
      <c r="W60" s="85" t="s">
        <v>8</v>
      </c>
      <c r="X60" s="85" t="s">
        <v>19</v>
      </c>
      <c r="Y60" s="152">
        <f t="shared" ref="Y60:BE60" si="89">SUM(Y61:Y67)</f>
        <v>49</v>
      </c>
      <c r="Z60" s="152">
        <f t="shared" si="89"/>
        <v>69</v>
      </c>
      <c r="AA60" s="152">
        <f t="shared" si="89"/>
        <v>0</v>
      </c>
      <c r="AB60" s="152">
        <f t="shared" si="89"/>
        <v>0</v>
      </c>
      <c r="AC60" s="152">
        <f t="shared" si="89"/>
        <v>0</v>
      </c>
      <c r="AD60" s="152">
        <f t="shared" si="89"/>
        <v>69</v>
      </c>
      <c r="AE60" s="152">
        <f t="shared" si="89"/>
        <v>0</v>
      </c>
      <c r="AF60" s="152">
        <f t="shared" si="89"/>
        <v>0</v>
      </c>
      <c r="AG60" s="152">
        <f t="shared" si="89"/>
        <v>0</v>
      </c>
      <c r="AH60" s="152">
        <f t="shared" si="89"/>
        <v>0</v>
      </c>
      <c r="AI60" s="152">
        <f t="shared" si="89"/>
        <v>47</v>
      </c>
      <c r="AJ60" s="152">
        <f t="shared" si="89"/>
        <v>0</v>
      </c>
      <c r="AK60" s="152">
        <f t="shared" si="89"/>
        <v>22</v>
      </c>
      <c r="AL60" s="152">
        <f t="shared" si="89"/>
        <v>0</v>
      </c>
      <c r="AM60" s="152">
        <f t="shared" si="89"/>
        <v>0</v>
      </c>
      <c r="AN60" s="152">
        <f t="shared" si="89"/>
        <v>0</v>
      </c>
      <c r="AO60" s="152">
        <f t="shared" si="89"/>
        <v>0</v>
      </c>
      <c r="AP60" s="152">
        <f t="shared" si="89"/>
        <v>246</v>
      </c>
      <c r="AQ60" s="152">
        <f t="shared" si="89"/>
        <v>0</v>
      </c>
      <c r="AR60" s="152">
        <f t="shared" si="89"/>
        <v>0</v>
      </c>
      <c r="AS60" s="152">
        <f t="shared" si="89"/>
        <v>0</v>
      </c>
      <c r="AT60" s="152">
        <f t="shared" si="89"/>
        <v>246</v>
      </c>
      <c r="AU60" s="152">
        <f t="shared" si="89"/>
        <v>0</v>
      </c>
      <c r="AV60" s="152">
        <f t="shared" si="89"/>
        <v>0</v>
      </c>
      <c r="AW60" s="152">
        <f t="shared" si="89"/>
        <v>0</v>
      </c>
      <c r="AX60" s="152">
        <f t="shared" si="89"/>
        <v>0</v>
      </c>
      <c r="AY60" s="152">
        <f t="shared" si="89"/>
        <v>166</v>
      </c>
      <c r="AZ60" s="152">
        <f t="shared" si="89"/>
        <v>0</v>
      </c>
      <c r="BA60" s="152">
        <f t="shared" si="89"/>
        <v>80</v>
      </c>
      <c r="BB60" s="152">
        <f t="shared" si="89"/>
        <v>0</v>
      </c>
      <c r="BC60" s="152">
        <f t="shared" si="89"/>
        <v>0</v>
      </c>
      <c r="BD60" s="152">
        <f t="shared" si="89"/>
        <v>0</v>
      </c>
      <c r="BE60" s="152">
        <f t="shared" si="89"/>
        <v>0</v>
      </c>
      <c r="BF60" s="152"/>
      <c r="BG60" s="152"/>
      <c r="BH60" s="92" t="str">
        <f>IF(G60="","",VLOOKUP(G60,과정코드!$A$2:$B$494,2,0))</f>
        <v/>
      </c>
      <c r="BI60" s="70"/>
    </row>
    <row r="61" spans="1:62" s="39" customFormat="1" ht="23.1" customHeight="1">
      <c r="A61" s="833" t="s">
        <v>755</v>
      </c>
      <c r="B61" s="77">
        <v>45</v>
      </c>
      <c r="C61" s="81"/>
      <c r="D61" s="81"/>
      <c r="E61" s="108" t="s">
        <v>21</v>
      </c>
      <c r="F61" s="108"/>
      <c r="G61" s="310" t="s">
        <v>49</v>
      </c>
      <c r="H61" s="93" t="str">
        <f>IFERROR(HYPERLINK("https://www.ksaedu.or.kr/front/btoc/crs/off/crssesDetail.html?crscd="&amp;BH61,"바로가기"),"")</f>
        <v>바로가기</v>
      </c>
      <c r="I61" s="193">
        <v>2</v>
      </c>
      <c r="J61" s="77">
        <v>16</v>
      </c>
      <c r="K61" s="199">
        <v>480</v>
      </c>
      <c r="L61" s="199">
        <v>580</v>
      </c>
      <c r="M61" s="195" t="s">
        <v>206</v>
      </c>
      <c r="N61" s="71" t="s">
        <v>1950</v>
      </c>
      <c r="O61" s="196" t="s">
        <v>896</v>
      </c>
      <c r="P61" s="71"/>
      <c r="Q61" s="196" t="s">
        <v>206</v>
      </c>
      <c r="R61" s="22"/>
      <c r="S61" s="195"/>
      <c r="T61" s="22"/>
      <c r="U61" s="650" t="s">
        <v>749</v>
      </c>
      <c r="V61" s="486" t="s">
        <v>208</v>
      </c>
      <c r="W61" s="196" t="s">
        <v>201</v>
      </c>
      <c r="X61" s="552" t="s">
        <v>1951</v>
      </c>
      <c r="Y61" s="147">
        <f t="shared" ref="Y61:Y67" si="90">COUNTA($M61:$X61)</f>
        <v>8</v>
      </c>
      <c r="Z61" s="149">
        <f t="shared" ref="Z61:Z67" si="91">AA61+AD61</f>
        <v>8</v>
      </c>
      <c r="AA61" s="150">
        <f t="shared" ref="AA61:AA67" si="92">AB61+AC61</f>
        <v>0</v>
      </c>
      <c r="AB61" s="147">
        <f t="array" ref="AB61">(SUM(LEN($M61:$X61)-LEN(SUBSTITUTE($M61:$X61,"역삼","")))/LEN("역삼"))</f>
        <v>0</v>
      </c>
      <c r="AC61" s="147">
        <f t="array" ref="AC61">SUM(SUM(LEN($M61:X61)-LEN(SUBSTITUTE($M61:X61,"선릉","")))/LEN("선릉"),SUM(LEN(M61:$X61)-LEN(SUBSTITUTE($M61:$X61,"가산","")))/LEN("가산"))</f>
        <v>0</v>
      </c>
      <c r="AD61" s="150">
        <f t="shared" ref="AD61:AD67" si="93">SUM(AE61:AO61)</f>
        <v>8</v>
      </c>
      <c r="AE61" s="147">
        <f t="array" ref="AE61">(SUM(LEN($M61:$X61)-LEN(SUBSTITUTE($M61:$X61,"대전","")))/LEN("대전"))</f>
        <v>0</v>
      </c>
      <c r="AF61" s="147">
        <f t="array" ref="AF61">(SUM(LEN($M61:$X61)-LEN(SUBSTITUTE($M61:$X61,"대구","")))/LEN("대구"))</f>
        <v>0</v>
      </c>
      <c r="AG61" s="147">
        <f t="array" ref="AG61">(SUM(LEN($M61:$X61)-LEN(SUBSTITUTE($M61:$X61,"부산","")))/LEN("부산"))</f>
        <v>0</v>
      </c>
      <c r="AH61" s="147">
        <f t="array" ref="AH61">(SUM(LEN($M61:$X61)-LEN(SUBSTITUTE($M61:$X61,"광주","")))/LEN("광주"))</f>
        <v>0</v>
      </c>
      <c r="AI61" s="147">
        <f t="array" ref="AI61">SUM(SUM(LEN($M61:$X61)-LEN(SUBSTITUTE($M61:$X61,"수원","")))/LEN("수원"),SUM(LEN($M61:$X61)-LEN(SUBSTITUTE($M61:$X61,"춘천","")))/LEN("춘천"),SUM(LEN($M61:$X61)-LEN(SUBSTITUTE($M61:$X61,"의정부","")))/LEN("의정부"),SUM(LEN($M61:$X61)-LEN(SUBSTITUTE($M61:$X61,"원주","")))/LEN("원주"))</f>
        <v>6</v>
      </c>
      <c r="AJ61" s="147">
        <f t="array" ref="AJ61">(SUM(LEN($M61:$X61)-LEN(SUBSTITUTE($M61:$X61,"청주","")))/LEN("청주"))</f>
        <v>0</v>
      </c>
      <c r="AK61" s="147">
        <f t="array" ref="AK61">(SUM(LEN($M61:$X61)-LEN(SUBSTITUTE($M61:$X61,"인천","")))/LEN("인천"))</f>
        <v>2</v>
      </c>
      <c r="AL61" s="147">
        <f t="array" ref="AL61">SUM(SUM(LEN($M61:X61)-LEN(SUBSTITUTE($M61:X61,"충북","")))/LEN("충북"),SUM(LEN(M61:$X61)-LEN(SUBSTITUTE($M61:$X61,"아산","")))/LEN("아산"))</f>
        <v>0</v>
      </c>
      <c r="AM61" s="147">
        <f t="array" ref="AM61">(SUM(LEN($M61:$X61)-LEN(SUBSTITUTE($M61:$X61,"울산","")))/LEN("울산"))</f>
        <v>0</v>
      </c>
      <c r="AN61" s="147">
        <f t="array" ref="AN61">(SUM(LEN($M61:$X61)-LEN(SUBSTITUTE($M61:$X61,"창원","")))/LEN("창원"))</f>
        <v>0</v>
      </c>
      <c r="AO61" s="147">
        <f t="array" ref="AO61">(SUM(LEN($M61:$X61)-LEN(SUBSTITUTE($M61:$X61,"전주","")))/LEN("전주"))</f>
        <v>0</v>
      </c>
      <c r="AP61" s="176">
        <f t="shared" ref="AP61:AP67" si="94">AQ61+AT61</f>
        <v>16</v>
      </c>
      <c r="AQ61" s="175">
        <f>AR61+AS61</f>
        <v>0</v>
      </c>
      <c r="AR61" s="174">
        <f t="shared" ref="AR61:AS67" si="95">$I61*AB61</f>
        <v>0</v>
      </c>
      <c r="AS61" s="174">
        <f t="shared" si="95"/>
        <v>0</v>
      </c>
      <c r="AT61" s="175">
        <f t="shared" ref="AT61:AT67" si="96">SUM(AU61:BE61)</f>
        <v>16</v>
      </c>
      <c r="AU61" s="174">
        <f t="shared" ref="AU61:BE67" si="97">$I61*AE61</f>
        <v>0</v>
      </c>
      <c r="AV61" s="174">
        <f t="shared" si="97"/>
        <v>0</v>
      </c>
      <c r="AW61" s="174">
        <f t="shared" si="97"/>
        <v>0</v>
      </c>
      <c r="AX61" s="174">
        <f t="shared" si="97"/>
        <v>0</v>
      </c>
      <c r="AY61" s="174">
        <f t="shared" si="97"/>
        <v>12</v>
      </c>
      <c r="AZ61" s="174">
        <f t="shared" si="97"/>
        <v>0</v>
      </c>
      <c r="BA61" s="174">
        <f t="shared" si="97"/>
        <v>4</v>
      </c>
      <c r="BB61" s="174">
        <f t="shared" si="97"/>
        <v>0</v>
      </c>
      <c r="BC61" s="174">
        <f t="shared" si="97"/>
        <v>0</v>
      </c>
      <c r="BD61" s="174">
        <f t="shared" si="97"/>
        <v>0</v>
      </c>
      <c r="BE61" s="174">
        <f t="shared" si="97"/>
        <v>0</v>
      </c>
      <c r="BF61" s="640"/>
      <c r="BG61" s="640"/>
      <c r="BH61" s="92" t="str">
        <f>IF(G61="","",VLOOKUP(G61,과정코드!$A$2:$B$494,2,0))</f>
        <v>COL0104488</v>
      </c>
      <c r="BI61" s="70"/>
    </row>
    <row r="62" spans="1:62" s="39" customFormat="1" ht="23.1" customHeight="1">
      <c r="A62" s="834"/>
      <c r="B62" s="77">
        <v>46</v>
      </c>
      <c r="C62" s="81"/>
      <c r="D62" s="81"/>
      <c r="E62" s="108" t="s">
        <v>21</v>
      </c>
      <c r="F62" s="108"/>
      <c r="G62" s="311" t="s">
        <v>50</v>
      </c>
      <c r="H62" s="93" t="str">
        <f t="shared" ref="H62:H67" si="98">IFERROR(HYPERLINK("https://www.ksaedu.or.kr/front/btoc/crs/off/crssesDetail.html?crscd="&amp;BH62,"바로가기"),"")</f>
        <v>바로가기</v>
      </c>
      <c r="I62" s="202">
        <v>2</v>
      </c>
      <c r="J62" s="74">
        <v>16</v>
      </c>
      <c r="K62" s="199">
        <v>480</v>
      </c>
      <c r="L62" s="199">
        <v>580</v>
      </c>
      <c r="M62" s="195" t="s">
        <v>209</v>
      </c>
      <c r="N62" s="22"/>
      <c r="O62" s="196" t="s">
        <v>198</v>
      </c>
      <c r="P62" s="71" t="s">
        <v>1952</v>
      </c>
      <c r="Q62" s="196" t="s">
        <v>1953</v>
      </c>
      <c r="R62" s="22"/>
      <c r="S62" s="195" t="s">
        <v>745</v>
      </c>
      <c r="T62" s="486" t="s">
        <v>1954</v>
      </c>
      <c r="U62" s="196" t="s">
        <v>1955</v>
      </c>
      <c r="V62" s="464"/>
      <c r="W62" s="195"/>
      <c r="X62" s="71" t="s">
        <v>199</v>
      </c>
      <c r="Y62" s="147">
        <f t="shared" si="90"/>
        <v>8</v>
      </c>
      <c r="Z62" s="149">
        <f t="shared" si="91"/>
        <v>8</v>
      </c>
      <c r="AA62" s="150">
        <f t="shared" si="92"/>
        <v>0</v>
      </c>
      <c r="AB62" s="147">
        <f t="array" ref="AB62">(SUM(LEN($M62:$X62)-LEN(SUBSTITUTE($M62:$X62,"역삼","")))/LEN("역삼"))</f>
        <v>0</v>
      </c>
      <c r="AC62" s="147">
        <f t="array" ref="AC62">SUM(SUM(LEN($M62:X62)-LEN(SUBSTITUTE($M62:X62,"선릉","")))/LEN("선릉"),SUM(LEN(M62:$X62)-LEN(SUBSTITUTE($M62:$X62,"가산","")))/LEN("가산"))</f>
        <v>0</v>
      </c>
      <c r="AD62" s="150">
        <f t="shared" si="93"/>
        <v>8</v>
      </c>
      <c r="AE62" s="147">
        <f t="array" ref="AE62">(SUM(LEN($M62:$X62)-LEN(SUBSTITUTE($M62:$X62,"대전","")))/LEN("대전"))</f>
        <v>0</v>
      </c>
      <c r="AF62" s="147">
        <f t="array" ref="AF62">(SUM(LEN($M62:$X62)-LEN(SUBSTITUTE($M62:$X62,"대구","")))/LEN("대구"))</f>
        <v>0</v>
      </c>
      <c r="AG62" s="147">
        <f t="array" ref="AG62">(SUM(LEN($M62:$X62)-LEN(SUBSTITUTE($M62:$X62,"부산","")))/LEN("부산"))</f>
        <v>0</v>
      </c>
      <c r="AH62" s="147">
        <f t="array" ref="AH62">(SUM(LEN($M62:$X62)-LEN(SUBSTITUTE($M62:$X62,"광주","")))/LEN("광주"))</f>
        <v>0</v>
      </c>
      <c r="AI62" s="147">
        <f t="array" ref="AI62">SUM(SUM(LEN($M62:$X62)-LEN(SUBSTITUTE($M62:$X62,"수원","")))/LEN("수원"),SUM(LEN($M62:$X62)-LEN(SUBSTITUTE($M62:$X62,"춘천","")))/LEN("춘천"),SUM(LEN($M62:$X62)-LEN(SUBSTITUTE($M62:$X62,"의정부","")))/LEN("의정부"),SUM(LEN($M62:$X62)-LEN(SUBSTITUTE($M62:$X62,"원주","")))/LEN("원주"))</f>
        <v>6</v>
      </c>
      <c r="AJ62" s="147">
        <f t="array" ref="AJ62">(SUM(LEN($M62:$X62)-LEN(SUBSTITUTE($M62:$X62,"청주","")))/LEN("청주"))</f>
        <v>0</v>
      </c>
      <c r="AK62" s="147">
        <f t="array" ref="AK62">(SUM(LEN($M62:$X62)-LEN(SUBSTITUTE($M62:$X62,"인천","")))/LEN("인천"))</f>
        <v>2</v>
      </c>
      <c r="AL62" s="147">
        <f t="array" ref="AL62">SUM(SUM(LEN($M62:X62)-LEN(SUBSTITUTE($M62:X62,"충북","")))/LEN("충북"),SUM(LEN(M62:$X62)-LEN(SUBSTITUTE($M62:$X62,"아산","")))/LEN("아산"))</f>
        <v>0</v>
      </c>
      <c r="AM62" s="147">
        <f t="array" ref="AM62">(SUM(LEN($M62:$X62)-LEN(SUBSTITUTE($M62:$X62,"울산","")))/LEN("울산"))</f>
        <v>0</v>
      </c>
      <c r="AN62" s="147">
        <f t="array" ref="AN62">(SUM(LEN($M62:$X62)-LEN(SUBSTITUTE($M62:$X62,"창원","")))/LEN("창원"))</f>
        <v>0</v>
      </c>
      <c r="AO62" s="147">
        <f t="array" ref="AO62">(SUM(LEN($M62:$X62)-LEN(SUBSTITUTE($M62:$X62,"전주","")))/LEN("전주"))</f>
        <v>0</v>
      </c>
      <c r="AP62" s="176">
        <f t="shared" si="94"/>
        <v>16</v>
      </c>
      <c r="AQ62" s="175">
        <f t="shared" ref="AQ62:AQ67" si="99">AR62+AS62</f>
        <v>0</v>
      </c>
      <c r="AR62" s="174">
        <f t="shared" si="95"/>
        <v>0</v>
      </c>
      <c r="AS62" s="174">
        <f t="shared" si="95"/>
        <v>0</v>
      </c>
      <c r="AT62" s="175">
        <f t="shared" si="96"/>
        <v>16</v>
      </c>
      <c r="AU62" s="174">
        <f t="shared" si="97"/>
        <v>0</v>
      </c>
      <c r="AV62" s="174">
        <f t="shared" si="97"/>
        <v>0</v>
      </c>
      <c r="AW62" s="174">
        <f t="shared" si="97"/>
        <v>0</v>
      </c>
      <c r="AX62" s="174">
        <f t="shared" si="97"/>
        <v>0</v>
      </c>
      <c r="AY62" s="174">
        <f t="shared" si="97"/>
        <v>12</v>
      </c>
      <c r="AZ62" s="174">
        <f t="shared" si="97"/>
        <v>0</v>
      </c>
      <c r="BA62" s="174">
        <f t="shared" si="97"/>
        <v>4</v>
      </c>
      <c r="BB62" s="174">
        <f t="shared" si="97"/>
        <v>0</v>
      </c>
      <c r="BC62" s="174">
        <f t="shared" si="97"/>
        <v>0</v>
      </c>
      <c r="BD62" s="174">
        <f t="shared" si="97"/>
        <v>0</v>
      </c>
      <c r="BE62" s="174">
        <f t="shared" si="97"/>
        <v>0</v>
      </c>
      <c r="BF62" s="640"/>
      <c r="BG62" s="640"/>
      <c r="BH62" s="92" t="str">
        <f>IF(G62="","",VLOOKUP(G62,과정코드!$A$2:$B$494,2,0))</f>
        <v>COL0104489</v>
      </c>
      <c r="BI62" s="70"/>
    </row>
    <row r="63" spans="1:62" s="39" customFormat="1" ht="67.5" customHeight="1">
      <c r="A63" s="834"/>
      <c r="B63" s="77">
        <v>47</v>
      </c>
      <c r="C63" s="82"/>
      <c r="D63" s="82"/>
      <c r="E63" s="108" t="s">
        <v>21</v>
      </c>
      <c r="F63" s="108"/>
      <c r="G63" s="310" t="s">
        <v>301</v>
      </c>
      <c r="H63" s="93" t="str">
        <f t="shared" si="98"/>
        <v>바로가기</v>
      </c>
      <c r="I63" s="202">
        <v>2</v>
      </c>
      <c r="J63" s="74">
        <v>16</v>
      </c>
      <c r="K63" s="199">
        <v>480</v>
      </c>
      <c r="L63" s="199">
        <v>580</v>
      </c>
      <c r="M63" s="196" t="s">
        <v>2608</v>
      </c>
      <c r="N63" s="71" t="s">
        <v>2620</v>
      </c>
      <c r="O63" s="196" t="s">
        <v>2606</v>
      </c>
      <c r="P63" s="71" t="s">
        <v>2621</v>
      </c>
      <c r="Q63" s="196" t="s">
        <v>1956</v>
      </c>
      <c r="R63" s="71" t="s">
        <v>1962</v>
      </c>
      <c r="S63" s="196" t="s">
        <v>1957</v>
      </c>
      <c r="T63" s="71" t="s">
        <v>206</v>
      </c>
      <c r="U63" s="196" t="s">
        <v>1960</v>
      </c>
      <c r="V63" s="71" t="s">
        <v>1959</v>
      </c>
      <c r="W63" s="196" t="s">
        <v>1958</v>
      </c>
      <c r="X63" s="71" t="s">
        <v>1961</v>
      </c>
      <c r="Y63" s="147">
        <f t="shared" si="90"/>
        <v>12</v>
      </c>
      <c r="Z63" s="149">
        <f t="shared" si="91"/>
        <v>23</v>
      </c>
      <c r="AA63" s="150">
        <f t="shared" si="92"/>
        <v>0</v>
      </c>
      <c r="AB63" s="147">
        <f t="array" ref="AB63">(SUM(LEN($M63:$X63)-LEN(SUBSTITUTE($M63:$X63,"역삼","")))/LEN("역삼"))</f>
        <v>0</v>
      </c>
      <c r="AC63" s="147">
        <f t="array" ref="AC63">SUM(SUM(LEN($M63:X63)-LEN(SUBSTITUTE($M63:X63,"선릉","")))/LEN("선릉"),SUM(LEN(M63:$X63)-LEN(SUBSTITUTE($M63:$X63,"가산","")))/LEN("가산"))</f>
        <v>0</v>
      </c>
      <c r="AD63" s="150">
        <f t="shared" si="93"/>
        <v>23</v>
      </c>
      <c r="AE63" s="147">
        <f t="array" ref="AE63">(SUM(LEN($M63:$X63)-LEN(SUBSTITUTE($M63:$X63,"대전","")))/LEN("대전"))</f>
        <v>0</v>
      </c>
      <c r="AF63" s="147">
        <f t="array" ref="AF63">(SUM(LEN($M63:$X63)-LEN(SUBSTITUTE($M63:$X63,"대구","")))/LEN("대구"))</f>
        <v>0</v>
      </c>
      <c r="AG63" s="147">
        <f t="array" ref="AG63">(SUM(LEN($M63:$X63)-LEN(SUBSTITUTE($M63:$X63,"부산","")))/LEN("부산"))</f>
        <v>0</v>
      </c>
      <c r="AH63" s="147">
        <f t="array" ref="AH63">(SUM(LEN($M63:$X63)-LEN(SUBSTITUTE($M63:$X63,"광주","")))/LEN("광주"))</f>
        <v>0</v>
      </c>
      <c r="AI63" s="147">
        <f t="array" ref="AI63">SUM(SUM(LEN($M63:$X63)-LEN(SUBSTITUTE($M63:$X63,"수원","")))/LEN("수원"),SUM(LEN($M63:$X63)-LEN(SUBSTITUTE($M63:$X63,"춘천","")))/LEN("춘천"),SUM(LEN($M63:$X63)-LEN(SUBSTITUTE($M63:$X63,"의정부","")))/LEN("의정부"),SUM(LEN($M63:$X63)-LEN(SUBSTITUTE($M63:$X63,"원주","")))/LEN("원주"))</f>
        <v>14</v>
      </c>
      <c r="AJ63" s="147">
        <f t="array" ref="AJ63">(SUM(LEN($M63:$X63)-LEN(SUBSTITUTE($M63:$X63,"청주","")))/LEN("청주"))</f>
        <v>0</v>
      </c>
      <c r="AK63" s="147">
        <f t="array" ref="AK63">(SUM(LEN($M63:$X63)-LEN(SUBSTITUTE($M63:$X63,"인천","")))/LEN("인천"))</f>
        <v>9</v>
      </c>
      <c r="AL63" s="147">
        <f t="array" ref="AL63">SUM(SUM(LEN($M63:X63)-LEN(SUBSTITUTE($M63:X63,"충북","")))/LEN("충북"),SUM(LEN(M63:$X63)-LEN(SUBSTITUTE($M63:$X63,"아산","")))/LEN("아산"))</f>
        <v>0</v>
      </c>
      <c r="AM63" s="147">
        <f t="array" ref="AM63">(SUM(LEN($M63:$X63)-LEN(SUBSTITUTE($M63:$X63,"울산","")))/LEN("울산"))</f>
        <v>0</v>
      </c>
      <c r="AN63" s="147">
        <f t="array" ref="AN63">(SUM(LEN($M63:$X63)-LEN(SUBSTITUTE($M63:$X63,"창원","")))/LEN("창원"))</f>
        <v>0</v>
      </c>
      <c r="AO63" s="147">
        <f t="array" ref="AO63">(SUM(LEN($M63:$X63)-LEN(SUBSTITUTE($M63:$X63,"전주","")))/LEN("전주"))</f>
        <v>0</v>
      </c>
      <c r="AP63" s="176">
        <f t="shared" si="94"/>
        <v>46</v>
      </c>
      <c r="AQ63" s="175">
        <f t="shared" si="99"/>
        <v>0</v>
      </c>
      <c r="AR63" s="174">
        <f t="shared" si="95"/>
        <v>0</v>
      </c>
      <c r="AS63" s="174">
        <f t="shared" si="95"/>
        <v>0</v>
      </c>
      <c r="AT63" s="175">
        <f t="shared" si="96"/>
        <v>46</v>
      </c>
      <c r="AU63" s="174">
        <f t="shared" si="97"/>
        <v>0</v>
      </c>
      <c r="AV63" s="174">
        <f t="shared" si="97"/>
        <v>0</v>
      </c>
      <c r="AW63" s="174">
        <f t="shared" si="97"/>
        <v>0</v>
      </c>
      <c r="AX63" s="174">
        <f t="shared" si="97"/>
        <v>0</v>
      </c>
      <c r="AY63" s="174">
        <f t="shared" si="97"/>
        <v>28</v>
      </c>
      <c r="AZ63" s="174">
        <f t="shared" si="97"/>
        <v>0</v>
      </c>
      <c r="BA63" s="174">
        <f t="shared" si="97"/>
        <v>18</v>
      </c>
      <c r="BB63" s="174">
        <f t="shared" si="97"/>
        <v>0</v>
      </c>
      <c r="BC63" s="174">
        <f t="shared" si="97"/>
        <v>0</v>
      </c>
      <c r="BD63" s="174">
        <f t="shared" si="97"/>
        <v>0</v>
      </c>
      <c r="BE63" s="174">
        <f t="shared" si="97"/>
        <v>0</v>
      </c>
      <c r="BF63" s="640"/>
      <c r="BG63" s="640"/>
      <c r="BH63" s="92" t="str">
        <f>IF(G63="","",VLOOKUP(G63,과정코드!$A$2:$B$494,2,0))</f>
        <v>COL0104490</v>
      </c>
      <c r="BI63" s="70"/>
    </row>
    <row r="64" spans="1:62" s="39" customFormat="1" ht="67.5" customHeight="1">
      <c r="A64" s="833" t="s">
        <v>1276</v>
      </c>
      <c r="B64" s="77">
        <v>48</v>
      </c>
      <c r="C64" s="77"/>
      <c r="D64" s="529"/>
      <c r="E64" s="108" t="s">
        <v>21</v>
      </c>
      <c r="F64" s="198"/>
      <c r="G64" s="318" t="s">
        <v>1344</v>
      </c>
      <c r="H64" s="93" t="str">
        <f t="shared" si="98"/>
        <v>바로가기</v>
      </c>
      <c r="I64" s="201">
        <v>14</v>
      </c>
      <c r="J64" s="529">
        <v>100</v>
      </c>
      <c r="K64" s="78">
        <v>1450</v>
      </c>
      <c r="L64" s="78">
        <v>1600</v>
      </c>
      <c r="M64" s="196" t="s">
        <v>1963</v>
      </c>
      <c r="N64" s="319" t="s">
        <v>1966</v>
      </c>
      <c r="O64" s="196" t="s">
        <v>1965</v>
      </c>
      <c r="P64" s="71"/>
      <c r="Q64" s="196"/>
      <c r="R64" s="486" t="s">
        <v>2611</v>
      </c>
      <c r="S64" s="196" t="s">
        <v>2609</v>
      </c>
      <c r="T64" s="71"/>
      <c r="U64" s="196" t="s">
        <v>2610</v>
      </c>
      <c r="V64" s="71"/>
      <c r="W64" s="196" t="s">
        <v>1964</v>
      </c>
      <c r="X64" s="22"/>
      <c r="Y64" s="147">
        <f t="shared" si="90"/>
        <v>7</v>
      </c>
      <c r="Z64" s="149">
        <f t="shared" si="91"/>
        <v>9</v>
      </c>
      <c r="AA64" s="150">
        <f t="shared" si="92"/>
        <v>0</v>
      </c>
      <c r="AB64" s="147">
        <f t="array" ref="AB64">(SUM(LEN($M64:$X64)-LEN(SUBSTITUTE($M64:$X64,"역삼","")))/LEN("역삼"))</f>
        <v>0</v>
      </c>
      <c r="AC64" s="147">
        <f t="array" ref="AC64">SUM(SUM(LEN($M64:X64)-LEN(SUBSTITUTE($M64:X64,"선릉","")))/LEN("선릉"),SUM(LEN(M64:$X64)-LEN(SUBSTITUTE($M64:$X64,"가산","")))/LEN("가산"))</f>
        <v>0</v>
      </c>
      <c r="AD64" s="150">
        <f t="shared" si="93"/>
        <v>9</v>
      </c>
      <c r="AE64" s="147">
        <f t="array" ref="AE64">(SUM(LEN($M64:$X64)-LEN(SUBSTITUTE($M64:$X64,"대전","")))/LEN("대전"))</f>
        <v>0</v>
      </c>
      <c r="AF64" s="147">
        <f t="array" ref="AF64">(SUM(LEN($M64:$X64)-LEN(SUBSTITUTE($M64:$X64,"대구","")))/LEN("대구"))</f>
        <v>0</v>
      </c>
      <c r="AG64" s="147">
        <f t="array" ref="AG64">(SUM(LEN($M64:$X64)-LEN(SUBSTITUTE($M64:$X64,"부산","")))/LEN("부산"))</f>
        <v>0</v>
      </c>
      <c r="AH64" s="147">
        <f t="array" ref="AH64">(SUM(LEN($M64:$X64)-LEN(SUBSTITUTE($M64:$X64,"광주","")))/LEN("광주"))</f>
        <v>0</v>
      </c>
      <c r="AI64" s="147">
        <f t="array" ref="AI64">SUM(SUM(LEN($M64:$X64)-LEN(SUBSTITUTE($M64:$X64,"수원","")))/LEN("수원"),SUM(LEN($M64:$X64)-LEN(SUBSTITUTE($M64:$X64,"춘천","")))/LEN("춘천"),SUM(LEN($M64:$X64)-LEN(SUBSTITUTE($M64:$X64,"의정부","")))/LEN("의정부"),SUM(LEN($M64:$X64)-LEN(SUBSTITUTE($M64:$X64,"원주","")))/LEN("원주"))</f>
        <v>6</v>
      </c>
      <c r="AJ64" s="147">
        <f t="array" ref="AJ64">(SUM(LEN($M64:$X64)-LEN(SUBSTITUTE($M64:$X64,"청주","")))/LEN("청주"))</f>
        <v>0</v>
      </c>
      <c r="AK64" s="147">
        <f t="array" ref="AK64">(SUM(LEN($M64:$X64)-LEN(SUBSTITUTE($M64:$X64,"인천","")))/LEN("인천"))</f>
        <v>3</v>
      </c>
      <c r="AL64" s="147">
        <f t="array" ref="AL64">SUM(SUM(LEN($M64:X64)-LEN(SUBSTITUTE($M64:X64,"충북","")))/LEN("충북"),SUM(LEN(M64:$X64)-LEN(SUBSTITUTE($M64:$X64,"아산","")))/LEN("아산"))</f>
        <v>0</v>
      </c>
      <c r="AM64" s="147">
        <f t="array" ref="AM64">(SUM(LEN($M64:$X64)-LEN(SUBSTITUTE($M64:$X64,"울산","")))/LEN("울산"))</f>
        <v>0</v>
      </c>
      <c r="AN64" s="147">
        <f t="array" ref="AN64">(SUM(LEN($M64:$X64)-LEN(SUBSTITUTE($M64:$X64,"창원","")))/LEN("창원"))</f>
        <v>0</v>
      </c>
      <c r="AO64" s="147">
        <f t="array" ref="AO64">(SUM(LEN($M64:$X64)-LEN(SUBSTITUTE($M64:$X64,"전주","")))/LEN("전주"))</f>
        <v>0</v>
      </c>
      <c r="AP64" s="176">
        <f t="shared" si="94"/>
        <v>126</v>
      </c>
      <c r="AQ64" s="175">
        <f t="shared" si="99"/>
        <v>0</v>
      </c>
      <c r="AR64" s="174">
        <f t="shared" si="95"/>
        <v>0</v>
      </c>
      <c r="AS64" s="174">
        <f t="shared" si="95"/>
        <v>0</v>
      </c>
      <c r="AT64" s="175">
        <f t="shared" si="96"/>
        <v>126</v>
      </c>
      <c r="AU64" s="174">
        <f t="shared" si="97"/>
        <v>0</v>
      </c>
      <c r="AV64" s="174">
        <f t="shared" si="97"/>
        <v>0</v>
      </c>
      <c r="AW64" s="174">
        <f t="shared" si="97"/>
        <v>0</v>
      </c>
      <c r="AX64" s="174">
        <f t="shared" si="97"/>
        <v>0</v>
      </c>
      <c r="AY64" s="174">
        <f t="shared" si="97"/>
        <v>84</v>
      </c>
      <c r="AZ64" s="174">
        <f t="shared" si="97"/>
        <v>0</v>
      </c>
      <c r="BA64" s="174">
        <f t="shared" si="97"/>
        <v>42</v>
      </c>
      <c r="BB64" s="174">
        <f t="shared" si="97"/>
        <v>0</v>
      </c>
      <c r="BC64" s="174">
        <f t="shared" si="97"/>
        <v>0</v>
      </c>
      <c r="BD64" s="174">
        <f t="shared" si="97"/>
        <v>0</v>
      </c>
      <c r="BE64" s="174">
        <f t="shared" si="97"/>
        <v>0</v>
      </c>
      <c r="BF64" s="640"/>
      <c r="BG64" s="640"/>
      <c r="BH64" s="92" t="str">
        <f>IF(G64="","",VLOOKUP(G64,과정코드!$A$2:$B$494,2,0))</f>
        <v>COL0104494</v>
      </c>
      <c r="BI64" s="70"/>
    </row>
    <row r="65" spans="1:63" s="39" customFormat="1" ht="67.5" customHeight="1">
      <c r="A65" s="834"/>
      <c r="B65" s="77">
        <v>49</v>
      </c>
      <c r="C65" s="124"/>
      <c r="D65" s="124"/>
      <c r="E65" s="108" t="s">
        <v>21</v>
      </c>
      <c r="F65" s="198" t="s">
        <v>1967</v>
      </c>
      <c r="G65" s="324" t="s">
        <v>1347</v>
      </c>
      <c r="H65" s="93" t="str">
        <f t="shared" si="98"/>
        <v>바로가기</v>
      </c>
      <c r="I65" s="204">
        <v>2</v>
      </c>
      <c r="J65" s="79">
        <v>16</v>
      </c>
      <c r="K65" s="192">
        <v>420</v>
      </c>
      <c r="L65" s="192">
        <v>500</v>
      </c>
      <c r="M65" s="196" t="s">
        <v>2638</v>
      </c>
      <c r="N65" s="71" t="s">
        <v>1968</v>
      </c>
      <c r="O65" s="196" t="s">
        <v>1969</v>
      </c>
      <c r="P65" s="71" t="s">
        <v>1970</v>
      </c>
      <c r="Q65" s="196" t="s">
        <v>2607</v>
      </c>
      <c r="R65" s="71" t="s">
        <v>2622</v>
      </c>
      <c r="S65" s="196" t="s">
        <v>1971</v>
      </c>
      <c r="T65" s="71" t="s">
        <v>1972</v>
      </c>
      <c r="U65" s="196" t="s">
        <v>1973</v>
      </c>
      <c r="V65" s="71" t="s">
        <v>1974</v>
      </c>
      <c r="W65" s="196" t="s">
        <v>1975</v>
      </c>
      <c r="X65" s="486" t="s">
        <v>1976</v>
      </c>
      <c r="Y65" s="147">
        <f t="shared" si="90"/>
        <v>12</v>
      </c>
      <c r="Z65" s="149">
        <f t="shared" si="91"/>
        <v>19</v>
      </c>
      <c r="AA65" s="150">
        <f t="shared" si="92"/>
        <v>0</v>
      </c>
      <c r="AB65" s="147">
        <f t="array" ref="AB65">(SUM(LEN($M65:$X65)-LEN(SUBSTITUTE($M65:$X65,"역삼","")))/LEN("역삼"))</f>
        <v>0</v>
      </c>
      <c r="AC65" s="147">
        <f t="array" ref="AC65">SUM(SUM(LEN($M65:X65)-LEN(SUBSTITUTE($M65:X65,"선릉","")))/LEN("선릉"),SUM(LEN(M65:$X65)-LEN(SUBSTITUTE($M65:$X65,"가산","")))/LEN("가산"))</f>
        <v>0</v>
      </c>
      <c r="AD65" s="150">
        <f t="shared" si="93"/>
        <v>19</v>
      </c>
      <c r="AE65" s="147">
        <f t="array" ref="AE65">(SUM(LEN($M65:$X65)-LEN(SUBSTITUTE($M65:$X65,"대전","")))/LEN("대전"))</f>
        <v>0</v>
      </c>
      <c r="AF65" s="147">
        <f t="array" ref="AF65">(SUM(LEN($M65:$X65)-LEN(SUBSTITUTE($M65:$X65,"대구","")))/LEN("대구"))</f>
        <v>0</v>
      </c>
      <c r="AG65" s="147">
        <f t="array" ref="AG65">(SUM(LEN($M65:$X65)-LEN(SUBSTITUTE($M65:$X65,"부산","")))/LEN("부산"))</f>
        <v>0</v>
      </c>
      <c r="AH65" s="147">
        <f t="array" ref="AH65">(SUM(LEN($M65:$X65)-LEN(SUBSTITUTE($M65:$X65,"광주","")))/LEN("광주"))</f>
        <v>0</v>
      </c>
      <c r="AI65" s="147">
        <f t="array" ref="AI65">SUM(SUM(LEN($M65:$X65)-LEN(SUBSTITUTE($M65:$X65,"수원","")))/LEN("수원"),SUM(LEN($M65:$X65)-LEN(SUBSTITUTE($M65:$X65,"춘천","")))/LEN("춘천"),SUM(LEN($M65:$X65)-LEN(SUBSTITUTE($M65:$X65,"의정부","")))/LEN("의정부"),SUM(LEN($M65:$X65)-LEN(SUBSTITUTE($M65:$X65,"원주","")))/LEN("원주"))</f>
        <v>13</v>
      </c>
      <c r="AJ65" s="147">
        <f t="array" ref="AJ65">(SUM(LEN($M65:$X65)-LEN(SUBSTITUTE($M65:$X65,"청주","")))/LEN("청주"))</f>
        <v>0</v>
      </c>
      <c r="AK65" s="147">
        <f t="array" ref="AK65">(SUM(LEN($M65:$X65)-LEN(SUBSTITUTE($M65:$X65,"인천","")))/LEN("인천"))</f>
        <v>6</v>
      </c>
      <c r="AL65" s="147">
        <f t="array" ref="AL65">SUM(SUM(LEN($M65:X65)-LEN(SUBSTITUTE($M65:X65,"충북","")))/LEN("충북"),SUM(LEN(M65:$X65)-LEN(SUBSTITUTE($M65:$X65,"아산","")))/LEN("아산"))</f>
        <v>0</v>
      </c>
      <c r="AM65" s="147">
        <f t="array" ref="AM65">(SUM(LEN($M65:$X65)-LEN(SUBSTITUTE($M65:$X65,"울산","")))/LEN("울산"))</f>
        <v>0</v>
      </c>
      <c r="AN65" s="147">
        <f t="array" ref="AN65">(SUM(LEN($M65:$X65)-LEN(SUBSTITUTE($M65:$X65,"창원","")))/LEN("창원"))</f>
        <v>0</v>
      </c>
      <c r="AO65" s="147">
        <f t="array" ref="AO65">(SUM(LEN($M65:$X65)-LEN(SUBSTITUTE($M65:$X65,"전주","")))/LEN("전주"))</f>
        <v>0</v>
      </c>
      <c r="AP65" s="176">
        <f t="shared" si="94"/>
        <v>38</v>
      </c>
      <c r="AQ65" s="175">
        <f t="shared" si="99"/>
        <v>0</v>
      </c>
      <c r="AR65" s="174">
        <f t="shared" si="95"/>
        <v>0</v>
      </c>
      <c r="AS65" s="174">
        <f t="shared" si="95"/>
        <v>0</v>
      </c>
      <c r="AT65" s="175">
        <f t="shared" si="96"/>
        <v>38</v>
      </c>
      <c r="AU65" s="174">
        <f t="shared" si="97"/>
        <v>0</v>
      </c>
      <c r="AV65" s="174">
        <f t="shared" si="97"/>
        <v>0</v>
      </c>
      <c r="AW65" s="174">
        <f t="shared" si="97"/>
        <v>0</v>
      </c>
      <c r="AX65" s="174">
        <f t="shared" si="97"/>
        <v>0</v>
      </c>
      <c r="AY65" s="174">
        <f t="shared" si="97"/>
        <v>26</v>
      </c>
      <c r="AZ65" s="174">
        <f t="shared" si="97"/>
        <v>0</v>
      </c>
      <c r="BA65" s="174">
        <f t="shared" si="97"/>
        <v>12</v>
      </c>
      <c r="BB65" s="174">
        <f t="shared" si="97"/>
        <v>0</v>
      </c>
      <c r="BC65" s="174">
        <f t="shared" si="97"/>
        <v>0</v>
      </c>
      <c r="BD65" s="174">
        <f t="shared" si="97"/>
        <v>0</v>
      </c>
      <c r="BE65" s="174">
        <f t="shared" si="97"/>
        <v>0</v>
      </c>
      <c r="BF65" s="640"/>
      <c r="BG65" s="640"/>
      <c r="BH65" s="92" t="str">
        <f>IF(G65="","",VLOOKUP(G65,과정코드!$A$2:$B$494,2,0))</f>
        <v>COL0104497</v>
      </c>
      <c r="BI65" s="70"/>
    </row>
    <row r="66" spans="1:63" s="39" customFormat="1" ht="23.1" customHeight="1">
      <c r="A66" s="834" t="s">
        <v>1977</v>
      </c>
      <c r="B66" s="77">
        <v>50</v>
      </c>
      <c r="C66" s="76" t="s">
        <v>20</v>
      </c>
      <c r="D66" s="76"/>
      <c r="E66" s="75"/>
      <c r="F66" s="75"/>
      <c r="G66" s="320" t="s">
        <v>677</v>
      </c>
      <c r="H66" s="93" t="str">
        <f t="shared" si="98"/>
        <v>바로가기</v>
      </c>
      <c r="I66" s="321">
        <v>2</v>
      </c>
      <c r="J66" s="322">
        <v>14</v>
      </c>
      <c r="K66" s="332">
        <v>450</v>
      </c>
      <c r="L66" s="332">
        <v>550</v>
      </c>
      <c r="M66" s="195"/>
      <c r="N66" s="315"/>
      <c r="O66" s="195"/>
      <c r="P66" s="462"/>
      <c r="Q66" s="195"/>
      <c r="R66" s="315"/>
      <c r="S66" s="195"/>
      <c r="T66" s="315"/>
      <c r="U66" s="195"/>
      <c r="V66" s="315" t="s">
        <v>675</v>
      </c>
      <c r="W66" s="195"/>
      <c r="X66" s="315"/>
      <c r="Y66" s="147">
        <f t="shared" si="90"/>
        <v>1</v>
      </c>
      <c r="Z66" s="149">
        <f t="shared" si="91"/>
        <v>1</v>
      </c>
      <c r="AA66" s="150">
        <f t="shared" si="92"/>
        <v>0</v>
      </c>
      <c r="AB66" s="147">
        <f t="array" ref="AB66">(SUM(LEN($M66:$X66)-LEN(SUBSTITUTE($M66:$X66,"역삼","")))/LEN("역삼"))</f>
        <v>0</v>
      </c>
      <c r="AC66" s="147">
        <f t="array" ref="AC66">SUM(SUM(LEN($M66:X66)-LEN(SUBSTITUTE($M66:X66,"선릉","")))/LEN("선릉"),SUM(LEN(M66:$X66)-LEN(SUBSTITUTE($M66:$X66,"가산","")))/LEN("가산"))</f>
        <v>0</v>
      </c>
      <c r="AD66" s="150">
        <f t="shared" si="93"/>
        <v>1</v>
      </c>
      <c r="AE66" s="147">
        <f t="array" ref="AE66">(SUM(LEN($M66:$X66)-LEN(SUBSTITUTE($M66:$X66,"대전","")))/LEN("대전"))</f>
        <v>0</v>
      </c>
      <c r="AF66" s="147">
        <f t="array" ref="AF66">(SUM(LEN($M66:$X66)-LEN(SUBSTITUTE($M66:$X66,"대구","")))/LEN("대구"))</f>
        <v>0</v>
      </c>
      <c r="AG66" s="147">
        <f t="array" ref="AG66">(SUM(LEN($M66:$X66)-LEN(SUBSTITUTE($M66:$X66,"부산","")))/LEN("부산"))</f>
        <v>0</v>
      </c>
      <c r="AH66" s="147">
        <f t="array" ref="AH66">(SUM(LEN($M66:$X66)-LEN(SUBSTITUTE($M66:$X66,"광주","")))/LEN("광주"))</f>
        <v>0</v>
      </c>
      <c r="AI66" s="147">
        <f t="array" ref="AI66">SUM(SUM(LEN($M66:$X66)-LEN(SUBSTITUTE($M66:$X66,"수원","")))/LEN("수원"),SUM(LEN($M66:$X66)-LEN(SUBSTITUTE($M66:$X66,"춘천","")))/LEN("춘천"),SUM(LEN($M66:$X66)-LEN(SUBSTITUTE($M66:$X66,"의정부","")))/LEN("의정부"),SUM(LEN($M66:$X66)-LEN(SUBSTITUTE($M66:$X66,"원주","")))/LEN("원주"))</f>
        <v>1</v>
      </c>
      <c r="AJ66" s="147">
        <f t="array" ref="AJ66">(SUM(LEN($M66:$X66)-LEN(SUBSTITUTE($M66:$X66,"청주","")))/LEN("청주"))</f>
        <v>0</v>
      </c>
      <c r="AK66" s="147">
        <f t="array" ref="AK66">(SUM(LEN($M66:$X66)-LEN(SUBSTITUTE($M66:$X66,"인천","")))/LEN("인천"))</f>
        <v>0</v>
      </c>
      <c r="AL66" s="147">
        <f t="array" ref="AL66">SUM(SUM(LEN($M66:X66)-LEN(SUBSTITUTE($M66:X66,"충북","")))/LEN("충북"),SUM(LEN(M66:$X66)-LEN(SUBSTITUTE($M66:$X66,"아산","")))/LEN("아산"))</f>
        <v>0</v>
      </c>
      <c r="AM66" s="147">
        <f t="array" ref="AM66">(SUM(LEN($M66:$X66)-LEN(SUBSTITUTE($M66:$X66,"울산","")))/LEN("울산"))</f>
        <v>0</v>
      </c>
      <c r="AN66" s="147">
        <f t="array" ref="AN66">(SUM(LEN($M66:$X66)-LEN(SUBSTITUTE($M66:$X66,"창원","")))/LEN("창원"))</f>
        <v>0</v>
      </c>
      <c r="AO66" s="147">
        <f t="array" ref="AO66">(SUM(LEN($M66:$X66)-LEN(SUBSTITUTE($M66:$X66,"전주","")))/LEN("전주"))</f>
        <v>0</v>
      </c>
      <c r="AP66" s="176">
        <f t="shared" si="94"/>
        <v>2</v>
      </c>
      <c r="AQ66" s="175">
        <f t="shared" si="99"/>
        <v>0</v>
      </c>
      <c r="AR66" s="174">
        <f t="shared" si="95"/>
        <v>0</v>
      </c>
      <c r="AS66" s="174">
        <f t="shared" si="95"/>
        <v>0</v>
      </c>
      <c r="AT66" s="175">
        <f t="shared" si="96"/>
        <v>2</v>
      </c>
      <c r="AU66" s="174">
        <f t="shared" si="97"/>
        <v>0</v>
      </c>
      <c r="AV66" s="174">
        <f t="shared" si="97"/>
        <v>0</v>
      </c>
      <c r="AW66" s="174">
        <f t="shared" si="97"/>
        <v>0</v>
      </c>
      <c r="AX66" s="174">
        <f t="shared" si="97"/>
        <v>0</v>
      </c>
      <c r="AY66" s="174">
        <f t="shared" si="97"/>
        <v>2</v>
      </c>
      <c r="AZ66" s="174">
        <f t="shared" si="97"/>
        <v>0</v>
      </c>
      <c r="BA66" s="174">
        <f t="shared" si="97"/>
        <v>0</v>
      </c>
      <c r="BB66" s="174">
        <f t="shared" si="97"/>
        <v>0</v>
      </c>
      <c r="BC66" s="174">
        <f t="shared" si="97"/>
        <v>0</v>
      </c>
      <c r="BD66" s="174">
        <f t="shared" si="97"/>
        <v>0</v>
      </c>
      <c r="BE66" s="174">
        <f t="shared" si="97"/>
        <v>0</v>
      </c>
      <c r="BF66" s="640"/>
      <c r="BG66" s="640"/>
      <c r="BH66" s="92" t="str">
        <f>IF(G66="","",VLOOKUP(G66,과정코드!$A$2:$B$494,2,0))</f>
        <v>COL0104508</v>
      </c>
      <c r="BI66" s="70"/>
    </row>
    <row r="67" spans="1:63" s="39" customFormat="1" ht="23.1" customHeight="1">
      <c r="A67" s="834"/>
      <c r="B67" s="77">
        <v>51</v>
      </c>
      <c r="C67" s="76" t="s">
        <v>20</v>
      </c>
      <c r="D67" s="76"/>
      <c r="E67" s="75"/>
      <c r="F67" s="75"/>
      <c r="G67" s="333" t="s">
        <v>674</v>
      </c>
      <c r="H67" s="93" t="str">
        <f t="shared" si="98"/>
        <v>바로가기</v>
      </c>
      <c r="I67" s="321">
        <v>2</v>
      </c>
      <c r="J67" s="322">
        <v>14</v>
      </c>
      <c r="K67" s="332">
        <v>450</v>
      </c>
      <c r="L67" s="332">
        <v>550</v>
      </c>
      <c r="M67" s="195"/>
      <c r="N67" s="462"/>
      <c r="O67" s="195"/>
      <c r="P67" s="315"/>
      <c r="Q67" s="195"/>
      <c r="R67" s="315"/>
      <c r="S67" s="195"/>
      <c r="T67" s="315"/>
      <c r="U67" s="195"/>
      <c r="V67" s="315"/>
      <c r="W67" s="195" t="s">
        <v>672</v>
      </c>
      <c r="X67" s="315"/>
      <c r="Y67" s="147">
        <f t="shared" si="90"/>
        <v>1</v>
      </c>
      <c r="Z67" s="149">
        <f t="shared" si="91"/>
        <v>1</v>
      </c>
      <c r="AA67" s="150">
        <f t="shared" si="92"/>
        <v>0</v>
      </c>
      <c r="AB67" s="147">
        <f t="array" ref="AB67">(SUM(LEN($M67:$X67)-LEN(SUBSTITUTE($M67:$X67,"역삼","")))/LEN("역삼"))</f>
        <v>0</v>
      </c>
      <c r="AC67" s="147">
        <f t="array" ref="AC67">SUM(SUM(LEN($M67:X67)-LEN(SUBSTITUTE($M67:X67,"선릉","")))/LEN("선릉"),SUM(LEN(M67:$X67)-LEN(SUBSTITUTE($M67:$X67,"가산","")))/LEN("가산"))</f>
        <v>0</v>
      </c>
      <c r="AD67" s="150">
        <f t="shared" si="93"/>
        <v>1</v>
      </c>
      <c r="AE67" s="147">
        <f t="array" ref="AE67">(SUM(LEN($M67:$X67)-LEN(SUBSTITUTE($M67:$X67,"대전","")))/LEN("대전"))</f>
        <v>0</v>
      </c>
      <c r="AF67" s="147">
        <f t="array" ref="AF67">(SUM(LEN($M67:$X67)-LEN(SUBSTITUTE($M67:$X67,"대구","")))/LEN("대구"))</f>
        <v>0</v>
      </c>
      <c r="AG67" s="147">
        <f t="array" ref="AG67">(SUM(LEN($M67:$X67)-LEN(SUBSTITUTE($M67:$X67,"부산","")))/LEN("부산"))</f>
        <v>0</v>
      </c>
      <c r="AH67" s="147">
        <f t="array" ref="AH67">(SUM(LEN($M67:$X67)-LEN(SUBSTITUTE($M67:$X67,"광주","")))/LEN("광주"))</f>
        <v>0</v>
      </c>
      <c r="AI67" s="147">
        <f t="array" ref="AI67">SUM(SUM(LEN($M67:$X67)-LEN(SUBSTITUTE($M67:$X67,"수원","")))/LEN("수원"),SUM(LEN($M67:$X67)-LEN(SUBSTITUTE($M67:$X67,"춘천","")))/LEN("춘천"),SUM(LEN($M67:$X67)-LEN(SUBSTITUTE($M67:$X67,"의정부","")))/LEN("의정부"),SUM(LEN($M67:$X67)-LEN(SUBSTITUTE($M67:$X67,"원주","")))/LEN("원주"))</f>
        <v>1</v>
      </c>
      <c r="AJ67" s="147">
        <f t="array" ref="AJ67">(SUM(LEN($M67:$X67)-LEN(SUBSTITUTE($M67:$X67,"청주","")))/LEN("청주"))</f>
        <v>0</v>
      </c>
      <c r="AK67" s="147">
        <f t="array" ref="AK67">(SUM(LEN($M67:$X67)-LEN(SUBSTITUTE($M67:$X67,"인천","")))/LEN("인천"))</f>
        <v>0</v>
      </c>
      <c r="AL67" s="147">
        <f t="array" ref="AL67">SUM(SUM(LEN($M67:X67)-LEN(SUBSTITUTE($M67:X67,"충북","")))/LEN("충북"),SUM(LEN(M67:$X67)-LEN(SUBSTITUTE($M67:$X67,"아산","")))/LEN("아산"))</f>
        <v>0</v>
      </c>
      <c r="AM67" s="147">
        <f t="array" ref="AM67">(SUM(LEN($M67:$X67)-LEN(SUBSTITUTE($M67:$X67,"울산","")))/LEN("울산"))</f>
        <v>0</v>
      </c>
      <c r="AN67" s="147">
        <f t="array" ref="AN67">(SUM(LEN($M67:$X67)-LEN(SUBSTITUTE($M67:$X67,"창원","")))/LEN("창원"))</f>
        <v>0</v>
      </c>
      <c r="AO67" s="147">
        <f t="array" ref="AO67">(SUM(LEN($M67:$X67)-LEN(SUBSTITUTE($M67:$X67,"전주","")))/LEN("전주"))</f>
        <v>0</v>
      </c>
      <c r="AP67" s="176">
        <f t="shared" si="94"/>
        <v>2</v>
      </c>
      <c r="AQ67" s="175">
        <f t="shared" si="99"/>
        <v>0</v>
      </c>
      <c r="AR67" s="174">
        <f t="shared" si="95"/>
        <v>0</v>
      </c>
      <c r="AS67" s="174">
        <f t="shared" si="95"/>
        <v>0</v>
      </c>
      <c r="AT67" s="175">
        <f t="shared" si="96"/>
        <v>2</v>
      </c>
      <c r="AU67" s="174">
        <f t="shared" si="97"/>
        <v>0</v>
      </c>
      <c r="AV67" s="174">
        <f t="shared" si="97"/>
        <v>0</v>
      </c>
      <c r="AW67" s="174">
        <f t="shared" si="97"/>
        <v>0</v>
      </c>
      <c r="AX67" s="174">
        <f t="shared" si="97"/>
        <v>0</v>
      </c>
      <c r="AY67" s="174">
        <f t="shared" si="97"/>
        <v>2</v>
      </c>
      <c r="AZ67" s="174">
        <f t="shared" si="97"/>
        <v>0</v>
      </c>
      <c r="BA67" s="174">
        <f t="shared" si="97"/>
        <v>0</v>
      </c>
      <c r="BB67" s="174">
        <f t="shared" si="97"/>
        <v>0</v>
      </c>
      <c r="BC67" s="174">
        <f t="shared" si="97"/>
        <v>0</v>
      </c>
      <c r="BD67" s="174">
        <f t="shared" si="97"/>
        <v>0</v>
      </c>
      <c r="BE67" s="174">
        <f t="shared" si="97"/>
        <v>0</v>
      </c>
      <c r="BF67" s="640"/>
      <c r="BG67" s="640"/>
      <c r="BH67" s="92" t="str">
        <f>IF(G67="","",VLOOKUP(G67,과정코드!$A$2:$B$494,2,0))</f>
        <v>COL0104509</v>
      </c>
      <c r="BI67" s="625"/>
      <c r="BJ67" s="602"/>
      <c r="BK67" s="218"/>
    </row>
    <row r="69" spans="1:63">
      <c r="BI69" s="585"/>
      <c r="BJ69" s="585"/>
      <c r="BK69" s="606"/>
    </row>
    <row r="70" spans="1:63">
      <c r="BI70" s="601"/>
    </row>
  </sheetData>
  <mergeCells count="24">
    <mergeCell ref="A66:A67"/>
    <mergeCell ref="A61:A63"/>
    <mergeCell ref="A64:A65"/>
    <mergeCell ref="A30:A33"/>
    <mergeCell ref="A46:A47"/>
    <mergeCell ref="A35:A36"/>
    <mergeCell ref="A37:A43"/>
    <mergeCell ref="A54:A58"/>
    <mergeCell ref="M2:X2"/>
    <mergeCell ref="A15:A16"/>
    <mergeCell ref="A18:A19"/>
    <mergeCell ref="A21:A23"/>
    <mergeCell ref="A8:A14"/>
    <mergeCell ref="A2:A3"/>
    <mergeCell ref="A4:K4"/>
    <mergeCell ref="B2:B3"/>
    <mergeCell ref="C2:C3"/>
    <mergeCell ref="D2:D3"/>
    <mergeCell ref="E2:E3"/>
    <mergeCell ref="F2:F3"/>
    <mergeCell ref="G2:G3"/>
    <mergeCell ref="H2:H3"/>
    <mergeCell ref="I2:J2"/>
    <mergeCell ref="K2:L2"/>
  </mergeCells>
  <phoneticPr fontId="17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D36C-4A80-4E7F-84A1-C06B2DAFDCBA}">
  <sheetPr>
    <tabColor rgb="FF00CC99"/>
  </sheetPr>
  <dimension ref="A1:BN176"/>
  <sheetViews>
    <sheetView zoomScale="85" zoomScaleNormal="85" workbookViewId="0">
      <selection activeCell="M2" sqref="M2:X2"/>
    </sheetView>
  </sheetViews>
  <sheetFormatPr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9.375" customWidth="1"/>
    <col min="13" max="24" width="10.125" customWidth="1"/>
    <col min="25" max="62" width="8.75" hidden="1" customWidth="1"/>
    <col min="63" max="63" width="12.5" hidden="1" customWidth="1"/>
    <col min="64" max="65" width="9" hidden="1" customWidth="1"/>
    <col min="66" max="70" width="9" customWidth="1"/>
  </cols>
  <sheetData>
    <row r="1" spans="1:66" s="1" customFormat="1" ht="135" customHeight="1">
      <c r="I1" s="2"/>
      <c r="J1" s="2"/>
    </row>
    <row r="2" spans="1:66" ht="40.15" customHeight="1">
      <c r="A2" s="775" t="s">
        <v>4</v>
      </c>
      <c r="B2" s="775" t="s">
        <v>6</v>
      </c>
      <c r="C2" s="852" t="s">
        <v>359</v>
      </c>
      <c r="D2" s="852" t="s">
        <v>361</v>
      </c>
      <c r="E2" s="852" t="s">
        <v>360</v>
      </c>
      <c r="F2" s="852" t="s">
        <v>358</v>
      </c>
      <c r="G2" s="775" t="s">
        <v>5</v>
      </c>
      <c r="H2" s="852" t="s">
        <v>48</v>
      </c>
      <c r="I2" s="854" t="s">
        <v>12</v>
      </c>
      <c r="J2" s="855"/>
      <c r="K2" s="856" t="s">
        <v>22</v>
      </c>
      <c r="L2" s="857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</row>
    <row r="3" spans="1:66" ht="40.15" customHeight="1">
      <c r="A3" s="776"/>
      <c r="B3" s="776"/>
      <c r="C3" s="853"/>
      <c r="D3" s="853"/>
      <c r="E3" s="853"/>
      <c r="F3" s="853"/>
      <c r="G3" s="776"/>
      <c r="H3" s="853"/>
      <c r="I3" s="609" t="s">
        <v>18</v>
      </c>
      <c r="J3" s="609" t="s">
        <v>3</v>
      </c>
      <c r="K3" s="609" t="s">
        <v>15</v>
      </c>
      <c r="L3" s="609" t="s">
        <v>10</v>
      </c>
      <c r="M3" s="609" t="s">
        <v>23</v>
      </c>
      <c r="N3" s="609" t="s">
        <v>24</v>
      </c>
      <c r="O3" s="609" t="s">
        <v>25</v>
      </c>
      <c r="P3" s="609" t="s">
        <v>26</v>
      </c>
      <c r="Q3" s="609" t="s">
        <v>27</v>
      </c>
      <c r="R3" s="609" t="s">
        <v>28</v>
      </c>
      <c r="S3" s="609" t="s">
        <v>29</v>
      </c>
      <c r="T3" s="609" t="s">
        <v>30</v>
      </c>
      <c r="U3" s="609" t="s">
        <v>31</v>
      </c>
      <c r="V3" s="609" t="s">
        <v>32</v>
      </c>
      <c r="W3" s="609" t="s">
        <v>33</v>
      </c>
      <c r="X3" s="612" t="s">
        <v>34</v>
      </c>
    </row>
    <row r="4" spans="1:66" s="60" customFormat="1" ht="30" customHeight="1">
      <c r="A4" s="858" t="s">
        <v>330</v>
      </c>
      <c r="B4" s="859"/>
      <c r="C4" s="859"/>
      <c r="D4" s="859"/>
      <c r="E4" s="859"/>
      <c r="F4" s="859"/>
      <c r="G4" s="859"/>
      <c r="H4" s="859"/>
      <c r="I4" s="859"/>
      <c r="J4" s="610"/>
      <c r="K4" s="610"/>
      <c r="L4" s="85"/>
      <c r="M4" s="85" t="s">
        <v>2623</v>
      </c>
      <c r="N4" s="397" t="s">
        <v>7</v>
      </c>
      <c r="O4" s="397" t="s">
        <v>9</v>
      </c>
      <c r="P4" s="85" t="s">
        <v>1</v>
      </c>
      <c r="Q4" s="397" t="s">
        <v>14</v>
      </c>
      <c r="R4" s="397" t="s">
        <v>0</v>
      </c>
      <c r="S4" s="85" t="s">
        <v>17</v>
      </c>
      <c r="T4" s="397" t="s">
        <v>13</v>
      </c>
      <c r="U4" s="397" t="s">
        <v>2</v>
      </c>
      <c r="V4" s="85" t="s">
        <v>11</v>
      </c>
      <c r="W4" s="397" t="s">
        <v>8</v>
      </c>
      <c r="X4" s="397" t="s">
        <v>19</v>
      </c>
      <c r="Y4" s="397" t="s">
        <v>16</v>
      </c>
      <c r="Z4" s="397" t="s">
        <v>7</v>
      </c>
      <c r="AA4" s="397" t="s">
        <v>9</v>
      </c>
      <c r="AB4" s="397" t="s">
        <v>1</v>
      </c>
      <c r="AC4" s="397" t="s">
        <v>14</v>
      </c>
      <c r="AD4" s="397" t="s">
        <v>0</v>
      </c>
      <c r="AE4" s="397" t="s">
        <v>17</v>
      </c>
      <c r="AF4" s="397" t="s">
        <v>13</v>
      </c>
      <c r="AG4" s="397" t="s">
        <v>2</v>
      </c>
      <c r="AH4" s="397" t="s">
        <v>11</v>
      </c>
      <c r="AI4" s="397" t="s">
        <v>8</v>
      </c>
      <c r="AJ4" s="397" t="s">
        <v>19</v>
      </c>
      <c r="AK4" s="397" t="s">
        <v>16</v>
      </c>
      <c r="AL4" s="397" t="s">
        <v>7</v>
      </c>
      <c r="AM4" s="397" t="s">
        <v>9</v>
      </c>
      <c r="AN4" s="397" t="s">
        <v>1</v>
      </c>
      <c r="AO4" s="397" t="s">
        <v>14</v>
      </c>
      <c r="AP4" s="397" t="s">
        <v>0</v>
      </c>
      <c r="AQ4" s="397" t="s">
        <v>17</v>
      </c>
      <c r="AR4" s="397" t="s">
        <v>13</v>
      </c>
      <c r="AS4" s="397" t="s">
        <v>2</v>
      </c>
      <c r="AT4" s="397" t="s">
        <v>11</v>
      </c>
      <c r="AU4" s="397" t="s">
        <v>8</v>
      </c>
      <c r="AV4" s="397" t="s">
        <v>19</v>
      </c>
      <c r="AW4" s="397" t="s">
        <v>16</v>
      </c>
      <c r="AX4" s="397" t="s">
        <v>7</v>
      </c>
      <c r="AY4" s="397" t="s">
        <v>9</v>
      </c>
      <c r="AZ4" s="397" t="s">
        <v>1</v>
      </c>
      <c r="BA4" s="397" t="s">
        <v>14</v>
      </c>
      <c r="BB4" s="397" t="s">
        <v>0</v>
      </c>
      <c r="BC4" s="397" t="s">
        <v>17</v>
      </c>
      <c r="BD4" s="397" t="s">
        <v>13</v>
      </c>
      <c r="BE4" s="397" t="s">
        <v>2</v>
      </c>
      <c r="BF4" s="397" t="s">
        <v>11</v>
      </c>
      <c r="BG4" s="397" t="s">
        <v>8</v>
      </c>
      <c r="BH4" s="397" t="s">
        <v>19</v>
      </c>
      <c r="BI4" s="637" t="s">
        <v>2630</v>
      </c>
      <c r="BJ4" s="637" t="s">
        <v>2631</v>
      </c>
      <c r="BK4" s="637" t="s">
        <v>2632</v>
      </c>
      <c r="BL4" s="613" t="s">
        <v>353</v>
      </c>
    </row>
    <row r="5" spans="1:66" ht="30" customHeight="1">
      <c r="A5" s="395" t="s">
        <v>1272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396"/>
      <c r="M5" s="397" t="s">
        <v>16</v>
      </c>
      <c r="N5" s="397" t="s">
        <v>7</v>
      </c>
      <c r="O5" s="397" t="s">
        <v>9</v>
      </c>
      <c r="P5" s="397" t="s">
        <v>1</v>
      </c>
      <c r="Q5" s="397" t="s">
        <v>14</v>
      </c>
      <c r="R5" s="397" t="s">
        <v>0</v>
      </c>
      <c r="S5" s="397" t="s">
        <v>17</v>
      </c>
      <c r="T5" s="397" t="s">
        <v>13</v>
      </c>
      <c r="U5" s="397" t="s">
        <v>2</v>
      </c>
      <c r="V5" s="397" t="s">
        <v>11</v>
      </c>
      <c r="W5" s="397" t="s">
        <v>8</v>
      </c>
      <c r="X5" s="397" t="s">
        <v>19</v>
      </c>
      <c r="BK5" t="str">
        <f>IF(G5="","",VLOOKUP(G5,과정코드!$A$2:$B$494,2,0))</f>
        <v/>
      </c>
      <c r="BL5" s="620"/>
      <c r="BM5" s="595"/>
    </row>
    <row r="6" spans="1:66" ht="23.1" customHeight="1">
      <c r="A6" s="544" t="s">
        <v>1979</v>
      </c>
      <c r="B6" s="4">
        <v>1</v>
      </c>
      <c r="C6" s="424" t="s">
        <v>20</v>
      </c>
      <c r="D6" s="409" t="s">
        <v>21</v>
      </c>
      <c r="E6" s="338"/>
      <c r="F6" s="338"/>
      <c r="G6" s="426" t="s">
        <v>1775</v>
      </c>
      <c r="H6" s="93" t="str">
        <f>IFERROR(HYPERLINK("https://www.ksaedu.or.kr/front/btoc/crs/off/crssesDetail.html?crscd="&amp;BK6,"바로가기"),"")</f>
        <v>바로가기</v>
      </c>
      <c r="I6" s="24">
        <v>2</v>
      </c>
      <c r="J6" s="25">
        <v>14</v>
      </c>
      <c r="K6" s="30">
        <v>620</v>
      </c>
      <c r="L6" s="30">
        <v>680</v>
      </c>
      <c r="M6" s="493"/>
      <c r="N6" s="20"/>
      <c r="O6" s="493"/>
      <c r="P6" s="109"/>
      <c r="Q6" s="493"/>
      <c r="R6" s="109" t="s">
        <v>1978</v>
      </c>
      <c r="S6" s="494"/>
      <c r="T6" s="346"/>
      <c r="U6" s="493"/>
      <c r="V6" s="109"/>
      <c r="W6" s="493"/>
      <c r="X6" s="109"/>
      <c r="BK6" t="str">
        <f>IF(G6="","",VLOOKUP(G6,과정코드!$A$2:$B$494,2,0))</f>
        <v>COL0104710</v>
      </c>
      <c r="BL6" s="621"/>
    </row>
    <row r="7" spans="1:66" ht="23.1" customHeight="1">
      <c r="A7" s="544" t="s">
        <v>1980</v>
      </c>
      <c r="B7" s="4">
        <v>2</v>
      </c>
      <c r="C7" s="424" t="s">
        <v>20</v>
      </c>
      <c r="D7" s="409" t="s">
        <v>21</v>
      </c>
      <c r="E7" s="338"/>
      <c r="F7" s="338"/>
      <c r="G7" s="426" t="s">
        <v>1783</v>
      </c>
      <c r="H7" s="93" t="str">
        <f>IFERROR(HYPERLINK("https://www.ksaedu.or.kr/front/btoc/crs/off/crssesDetail.html?crscd="&amp;BK7,"바로가기"),"")</f>
        <v>바로가기</v>
      </c>
      <c r="I7" s="31">
        <v>2</v>
      </c>
      <c r="J7" s="25">
        <v>14</v>
      </c>
      <c r="K7" s="30">
        <v>620</v>
      </c>
      <c r="L7" s="30">
        <v>680</v>
      </c>
      <c r="M7" s="494" t="s">
        <v>89</v>
      </c>
      <c r="N7" s="20"/>
      <c r="O7" s="494"/>
      <c r="P7" s="20"/>
      <c r="Q7" s="494"/>
      <c r="R7" s="20"/>
      <c r="S7" s="494"/>
      <c r="T7" s="20"/>
      <c r="U7" s="494"/>
      <c r="V7" s="20"/>
      <c r="W7" s="494"/>
      <c r="X7" s="20"/>
      <c r="BK7" t="str">
        <f>IF(G7="","",VLOOKUP(G7,과정코드!$A$2:$B$494,2,0))</f>
        <v>COL0104718</v>
      </c>
      <c r="BL7" s="618"/>
      <c r="BM7" s="598"/>
    </row>
    <row r="8" spans="1:66" ht="30" customHeight="1">
      <c r="A8" s="398" t="s">
        <v>1662</v>
      </c>
      <c r="B8" s="399"/>
      <c r="C8" s="399"/>
      <c r="D8" s="399"/>
      <c r="E8" s="399"/>
      <c r="F8" s="399"/>
      <c r="G8" s="399"/>
      <c r="H8" s="590"/>
      <c r="I8" s="399"/>
      <c r="J8" s="399"/>
      <c r="K8" s="399"/>
      <c r="L8" s="400"/>
      <c r="M8" s="401" t="s">
        <v>16</v>
      </c>
      <c r="N8" s="401" t="s">
        <v>7</v>
      </c>
      <c r="O8" s="401" t="s">
        <v>9</v>
      </c>
      <c r="P8" s="401" t="s">
        <v>1</v>
      </c>
      <c r="Q8" s="401" t="s">
        <v>14</v>
      </c>
      <c r="R8" s="401" t="s">
        <v>0</v>
      </c>
      <c r="S8" s="401" t="s">
        <v>17</v>
      </c>
      <c r="T8" s="401" t="s">
        <v>13</v>
      </c>
      <c r="U8" s="401" t="s">
        <v>2</v>
      </c>
      <c r="V8" s="401" t="s">
        <v>11</v>
      </c>
      <c r="W8" s="401" t="s">
        <v>8</v>
      </c>
      <c r="X8" s="401" t="s">
        <v>19</v>
      </c>
      <c r="BK8" t="str">
        <f>IF(G8="","",VLOOKUP(G8,과정코드!$A$2:$B$494,2,0))</f>
        <v/>
      </c>
      <c r="BL8" s="619"/>
    </row>
    <row r="9" spans="1:66" ht="23.1" customHeight="1">
      <c r="A9" s="760" t="s">
        <v>1981</v>
      </c>
      <c r="B9" s="40">
        <v>3</v>
      </c>
      <c r="C9" s="53" t="s">
        <v>130</v>
      </c>
      <c r="D9" s="41" t="s">
        <v>21</v>
      </c>
      <c r="E9" s="41" t="s">
        <v>21</v>
      </c>
      <c r="F9" s="41"/>
      <c r="G9" s="257" t="s">
        <v>163</v>
      </c>
      <c r="H9" s="93" t="str">
        <f>IFERROR(HYPERLINK("https://www.ksaedu.or.kr/front/btoc/crs/off/crssesDetail.html?crscd="&amp;BK9,"바로가기"),"")</f>
        <v>바로가기</v>
      </c>
      <c r="I9" s="45">
        <v>2</v>
      </c>
      <c r="J9" s="44">
        <v>14</v>
      </c>
      <c r="K9" s="128">
        <v>490</v>
      </c>
      <c r="L9" s="128">
        <v>540</v>
      </c>
      <c r="M9" s="498"/>
      <c r="N9" s="44"/>
      <c r="O9" s="496"/>
      <c r="P9" s="51"/>
      <c r="Q9" s="496"/>
      <c r="R9" s="288"/>
      <c r="S9" s="496"/>
      <c r="T9" s="55"/>
      <c r="U9" s="496"/>
      <c r="V9" s="288"/>
      <c r="W9" s="495" t="s">
        <v>190</v>
      </c>
      <c r="X9" s="44"/>
      <c r="BK9" t="str">
        <f>IF(G9="","",VLOOKUP(G9,과정코드!$A$2:$B$494,2,0))</f>
        <v>COL0104515</v>
      </c>
      <c r="BL9" s="620"/>
    </row>
    <row r="10" spans="1:66" ht="23.1" customHeight="1">
      <c r="A10" s="760"/>
      <c r="B10" s="40">
        <v>4</v>
      </c>
      <c r="C10" s="53" t="s">
        <v>130</v>
      </c>
      <c r="D10" s="41" t="s">
        <v>21</v>
      </c>
      <c r="E10" s="41" t="s">
        <v>21</v>
      </c>
      <c r="F10" s="41"/>
      <c r="G10" s="257" t="s">
        <v>164</v>
      </c>
      <c r="H10" s="93" t="str">
        <f t="shared" ref="H10:H24" si="0">IFERROR(HYPERLINK("https://www.ksaedu.or.kr/front/btoc/crs/off/crssesDetail.html?crscd="&amp;BK10,"바로가기"),"")</f>
        <v>바로가기</v>
      </c>
      <c r="I10" s="45">
        <v>2</v>
      </c>
      <c r="J10" s="44">
        <v>14</v>
      </c>
      <c r="K10" s="128">
        <v>490</v>
      </c>
      <c r="L10" s="128">
        <v>540</v>
      </c>
      <c r="M10" s="498"/>
      <c r="N10" s="220"/>
      <c r="O10" s="495"/>
      <c r="P10" s="288"/>
      <c r="Q10" s="496"/>
      <c r="R10" s="64"/>
      <c r="S10" s="495"/>
      <c r="T10" s="51"/>
      <c r="U10" s="496"/>
      <c r="V10" s="51" t="s">
        <v>287</v>
      </c>
      <c r="W10" s="496"/>
      <c r="X10" s="44"/>
      <c r="BK10" t="str">
        <f>IF(G10="","",VLOOKUP(G10,과정코드!$A$2:$B$494,2,0))</f>
        <v>COL0104516</v>
      </c>
      <c r="BL10" s="621"/>
    </row>
    <row r="11" spans="1:66" ht="23.1" customHeight="1">
      <c r="A11" s="757" t="s">
        <v>1983</v>
      </c>
      <c r="B11" s="40">
        <v>5</v>
      </c>
      <c r="C11" s="56" t="s">
        <v>130</v>
      </c>
      <c r="D11" s="41" t="s">
        <v>21</v>
      </c>
      <c r="E11" s="41" t="s">
        <v>21</v>
      </c>
      <c r="F11" s="41"/>
      <c r="G11" s="49" t="s">
        <v>1665</v>
      </c>
      <c r="H11" s="93" t="str">
        <f t="shared" si="0"/>
        <v>바로가기</v>
      </c>
      <c r="I11" s="52">
        <v>3</v>
      </c>
      <c r="J11" s="50">
        <v>21</v>
      </c>
      <c r="K11" s="46">
        <v>620</v>
      </c>
      <c r="L11" s="46">
        <v>660</v>
      </c>
      <c r="M11" s="495"/>
      <c r="N11" s="55"/>
      <c r="O11" s="496" t="s">
        <v>877</v>
      </c>
      <c r="P11" s="64"/>
      <c r="Q11" s="496"/>
      <c r="R11" s="51"/>
      <c r="S11" s="495"/>
      <c r="T11" s="55"/>
      <c r="U11" s="495"/>
      <c r="V11" s="64"/>
      <c r="W11" s="496"/>
      <c r="X11" s="55"/>
      <c r="BK11" t="str">
        <f>IF(G11="","",VLOOKUP(G11,과정코드!$A$2:$B$494,2,0))</f>
        <v>COL0104520</v>
      </c>
      <c r="BL11" s="618"/>
    </row>
    <row r="12" spans="1:66" ht="23.1" customHeight="1">
      <c r="A12" s="758"/>
      <c r="B12" s="407">
        <v>6</v>
      </c>
      <c r="C12" s="408" t="s">
        <v>130</v>
      </c>
      <c r="D12" s="409" t="s">
        <v>21</v>
      </c>
      <c r="E12" s="409" t="s">
        <v>21</v>
      </c>
      <c r="F12" s="409"/>
      <c r="G12" s="392" t="s">
        <v>1666</v>
      </c>
      <c r="H12" s="93" t="str">
        <f>IFERROR(HYPERLINK("https://www.ksaedu.or.kr/front/btoc/crs/off/crssesDetail.html?crscd="&amp;BK12,"바로가기"),"")</f>
        <v>바로가기</v>
      </c>
      <c r="I12" s="412">
        <v>2</v>
      </c>
      <c r="J12" s="413">
        <v>14</v>
      </c>
      <c r="K12" s="46">
        <v>530</v>
      </c>
      <c r="L12" s="46">
        <v>550</v>
      </c>
      <c r="M12" s="495"/>
      <c r="N12" s="55"/>
      <c r="O12" s="496"/>
      <c r="P12" s="64"/>
      <c r="Q12" s="496"/>
      <c r="R12" s="51" t="s">
        <v>66</v>
      </c>
      <c r="S12" s="495"/>
      <c r="T12" s="55"/>
      <c r="U12" s="495"/>
      <c r="V12" s="64"/>
      <c r="W12" s="496"/>
      <c r="X12" s="55"/>
      <c r="BK12" t="str">
        <f>IF(G12="","",VLOOKUP(G12,과정코드!$A$2:$B$494,2,0))</f>
        <v>COL0104521</v>
      </c>
      <c r="BL12" s="619"/>
    </row>
    <row r="13" spans="1:66" ht="23.1" customHeight="1">
      <c r="A13" s="758"/>
      <c r="B13" s="407">
        <v>7</v>
      </c>
      <c r="C13" s="411" t="s">
        <v>20</v>
      </c>
      <c r="D13" s="337" t="s">
        <v>21</v>
      </c>
      <c r="E13" s="409"/>
      <c r="F13" s="409"/>
      <c r="G13" s="359" t="s">
        <v>1381</v>
      </c>
      <c r="H13" s="93" t="str">
        <f t="shared" si="0"/>
        <v>바로가기</v>
      </c>
      <c r="I13" s="414">
        <v>1</v>
      </c>
      <c r="J13" s="341">
        <v>7</v>
      </c>
      <c r="K13" s="345">
        <v>320</v>
      </c>
      <c r="L13" s="345">
        <v>350</v>
      </c>
      <c r="M13" s="495"/>
      <c r="N13" s="51" t="s">
        <v>1982</v>
      </c>
      <c r="O13" s="496"/>
      <c r="P13" s="64"/>
      <c r="Q13" s="496"/>
      <c r="R13" s="51"/>
      <c r="S13" s="495"/>
      <c r="T13" s="55" t="s">
        <v>1457</v>
      </c>
      <c r="U13" s="496"/>
      <c r="V13" s="64"/>
      <c r="W13" s="496"/>
      <c r="X13" s="55"/>
      <c r="BK13" t="str">
        <f>IF(G13="","",VLOOKUP(G13,과정코드!$A$2:$B$494,2,0))</f>
        <v>COL0104345</v>
      </c>
      <c r="BL13" s="620"/>
      <c r="BM13" s="598"/>
      <c r="BN13" s="92"/>
    </row>
    <row r="14" spans="1:66" ht="30" customHeight="1">
      <c r="A14" s="89" t="s">
        <v>1270</v>
      </c>
      <c r="B14" s="160"/>
      <c r="C14" s="160"/>
      <c r="D14" s="160"/>
      <c r="E14" s="160"/>
      <c r="F14" s="160"/>
      <c r="G14" s="160"/>
      <c r="H14" s="591"/>
      <c r="I14" s="160"/>
      <c r="J14" s="160"/>
      <c r="K14" s="160"/>
      <c r="L14" s="160"/>
      <c r="M14" s="3" t="s">
        <v>16</v>
      </c>
      <c r="N14" s="3" t="s">
        <v>7</v>
      </c>
      <c r="O14" s="3" t="s">
        <v>9</v>
      </c>
      <c r="P14" s="3" t="s">
        <v>1</v>
      </c>
      <c r="Q14" s="3" t="s">
        <v>14</v>
      </c>
      <c r="R14" s="3" t="s">
        <v>0</v>
      </c>
      <c r="S14" s="3" t="s">
        <v>17</v>
      </c>
      <c r="T14" s="3" t="s">
        <v>13</v>
      </c>
      <c r="U14" s="3" t="s">
        <v>2</v>
      </c>
      <c r="V14" s="3" t="s">
        <v>11</v>
      </c>
      <c r="W14" s="3" t="s">
        <v>8</v>
      </c>
      <c r="X14" s="3" t="s">
        <v>19</v>
      </c>
      <c r="BK14" t="str">
        <f>IF(G14="","",VLOOKUP(G14,과정코드!$A$2:$B$494,2,0))</f>
        <v/>
      </c>
      <c r="BL14" s="621"/>
    </row>
    <row r="15" spans="1:66" s="585" customFormat="1" ht="54">
      <c r="A15" s="664" t="s">
        <v>1984</v>
      </c>
      <c r="B15" s="427">
        <v>8</v>
      </c>
      <c r="C15" s="411" t="s">
        <v>20</v>
      </c>
      <c r="D15" s="607" t="s">
        <v>21</v>
      </c>
      <c r="E15" s="409"/>
      <c r="F15" s="409"/>
      <c r="G15" s="588" t="s">
        <v>2640</v>
      </c>
      <c r="H15" s="93" t="str">
        <f>IFERROR(HYPERLINK("https://www.ksaedu.or.kr/front/btoc/crs/off/crssesDetail.html?crscd="&amp;BK15,"바로가기"),"")</f>
        <v>바로가기</v>
      </c>
      <c r="I15" s="414" t="s">
        <v>317</v>
      </c>
      <c r="J15" s="341">
        <v>2</v>
      </c>
      <c r="K15" s="653" t="s">
        <v>437</v>
      </c>
      <c r="L15" s="653" t="s">
        <v>438</v>
      </c>
      <c r="M15" s="655">
        <v>14</v>
      </c>
      <c r="N15" s="654">
        <v>11</v>
      </c>
      <c r="O15" s="655">
        <v>11</v>
      </c>
      <c r="P15" s="654">
        <v>8</v>
      </c>
      <c r="Q15" s="655">
        <v>13</v>
      </c>
      <c r="R15" s="654">
        <v>10</v>
      </c>
      <c r="S15" s="656">
        <v>8</v>
      </c>
      <c r="T15" s="654" t="s">
        <v>434</v>
      </c>
      <c r="U15" s="655" t="s">
        <v>435</v>
      </c>
      <c r="V15" s="654" t="s">
        <v>436</v>
      </c>
      <c r="W15" s="655">
        <v>11</v>
      </c>
      <c r="X15" s="654" t="s">
        <v>435</v>
      </c>
      <c r="BK15" s="585" t="str">
        <f>IF(G15="","",VLOOKUP(G15,과정코드!$A$2:$B$494,2,0))</f>
        <v>COL0104787</v>
      </c>
      <c r="BL15" s="618"/>
      <c r="BM15" s="713"/>
      <c r="BN15" s="606"/>
    </row>
    <row r="16" spans="1:66" ht="30" customHeight="1">
      <c r="A16" s="474" t="s">
        <v>1668</v>
      </c>
      <c r="B16" s="90"/>
      <c r="C16" s="90"/>
      <c r="D16" s="90"/>
      <c r="E16" s="90"/>
      <c r="F16" s="90"/>
      <c r="G16" s="90"/>
      <c r="H16" s="94"/>
      <c r="I16" s="90"/>
      <c r="J16" s="90"/>
      <c r="K16" s="90"/>
      <c r="L16" s="91"/>
      <c r="M16" s="3" t="s">
        <v>16</v>
      </c>
      <c r="N16" s="3" t="s">
        <v>7</v>
      </c>
      <c r="O16" s="3" t="s">
        <v>9</v>
      </c>
      <c r="P16" s="3" t="s">
        <v>1</v>
      </c>
      <c r="Q16" s="3" t="s">
        <v>14</v>
      </c>
      <c r="R16" s="3" t="s">
        <v>0</v>
      </c>
      <c r="S16" s="3" t="s">
        <v>17</v>
      </c>
      <c r="T16" s="3" t="s">
        <v>13</v>
      </c>
      <c r="U16" s="3" t="s">
        <v>2</v>
      </c>
      <c r="V16" s="3" t="s">
        <v>11</v>
      </c>
      <c r="W16" s="3" t="s">
        <v>8</v>
      </c>
      <c r="X16" s="3" t="s">
        <v>19</v>
      </c>
      <c r="BK16" t="str">
        <f>IF(G16="","",VLOOKUP(G16,과정코드!$A$2:$B$494,2,0))</f>
        <v/>
      </c>
      <c r="BL16" s="619"/>
    </row>
    <row r="17" spans="1:65" ht="23.1" customHeight="1">
      <c r="A17" s="769" t="s">
        <v>41</v>
      </c>
      <c r="B17" s="129">
        <v>9</v>
      </c>
      <c r="C17" s="161" t="s">
        <v>20</v>
      </c>
      <c r="D17" s="41" t="s">
        <v>21</v>
      </c>
      <c r="E17" s="18"/>
      <c r="F17" s="18"/>
      <c r="G17" s="9" t="s">
        <v>343</v>
      </c>
      <c r="H17" s="93" t="str">
        <f t="shared" si="0"/>
        <v>바로가기</v>
      </c>
      <c r="I17" s="24">
        <v>2</v>
      </c>
      <c r="J17" s="341">
        <v>14</v>
      </c>
      <c r="K17" s="17">
        <v>780</v>
      </c>
      <c r="L17" s="17">
        <v>780</v>
      </c>
      <c r="M17" s="132"/>
      <c r="N17" s="20"/>
      <c r="O17" s="132" t="s">
        <v>1598</v>
      </c>
      <c r="P17" s="21"/>
      <c r="Q17" s="132"/>
      <c r="R17" s="21"/>
      <c r="S17" s="132"/>
      <c r="T17" s="21"/>
      <c r="U17" s="132" t="s">
        <v>307</v>
      </c>
      <c r="V17" s="21"/>
      <c r="W17" s="132"/>
      <c r="X17" s="21"/>
      <c r="BK17" t="str">
        <f>IF(G17="","",VLOOKUP(G17,과정코드!$A$2:$B$494,2,0))</f>
        <v>COL0104369</v>
      </c>
      <c r="BL17" s="620"/>
    </row>
    <row r="18" spans="1:65" ht="23.1" customHeight="1">
      <c r="A18" s="770"/>
      <c r="B18" s="129">
        <v>10</v>
      </c>
      <c r="C18" s="161" t="s">
        <v>20</v>
      </c>
      <c r="D18" s="41" t="s">
        <v>21</v>
      </c>
      <c r="E18" s="18"/>
      <c r="F18" s="18"/>
      <c r="G18" s="9" t="s">
        <v>1786</v>
      </c>
      <c r="H18" s="93" t="str">
        <f t="shared" si="0"/>
        <v>바로가기</v>
      </c>
      <c r="I18" s="24">
        <v>2</v>
      </c>
      <c r="J18" s="341">
        <v>14</v>
      </c>
      <c r="K18" s="30">
        <v>510</v>
      </c>
      <c r="L18" s="30">
        <v>550</v>
      </c>
      <c r="M18" s="132"/>
      <c r="N18" s="99"/>
      <c r="O18" s="132"/>
      <c r="P18" s="99" t="s">
        <v>280</v>
      </c>
      <c r="Q18" s="132"/>
      <c r="R18" s="99"/>
      <c r="S18" s="132"/>
      <c r="T18" s="99"/>
      <c r="U18" s="132"/>
      <c r="V18" s="99"/>
      <c r="W18" s="132" t="s">
        <v>325</v>
      </c>
      <c r="X18" s="99"/>
      <c r="BK18" t="str">
        <f>IF(G18="","",VLOOKUP(G18,과정코드!$A$2:$B$494,2,0))</f>
        <v>COL0104379</v>
      </c>
      <c r="BL18" s="621"/>
    </row>
    <row r="19" spans="1:65" ht="23.1" customHeight="1">
      <c r="A19" s="770"/>
      <c r="B19" s="129">
        <v>11</v>
      </c>
      <c r="C19" s="161" t="s">
        <v>20</v>
      </c>
      <c r="D19" s="41" t="s">
        <v>21</v>
      </c>
      <c r="E19" s="41"/>
      <c r="F19" s="18"/>
      <c r="G19" s="32" t="s">
        <v>1770</v>
      </c>
      <c r="H19" s="93" t="str">
        <f t="shared" si="0"/>
        <v>바로가기</v>
      </c>
      <c r="I19" s="24">
        <v>2</v>
      </c>
      <c r="J19" s="25">
        <v>14</v>
      </c>
      <c r="K19" s="30">
        <v>510</v>
      </c>
      <c r="L19" s="30">
        <v>550</v>
      </c>
      <c r="M19" s="132"/>
      <c r="N19" s="99"/>
      <c r="O19" s="132"/>
      <c r="P19" s="99" t="s">
        <v>81</v>
      </c>
      <c r="Q19" s="132"/>
      <c r="R19" s="99"/>
      <c r="S19" s="132"/>
      <c r="T19" s="99"/>
      <c r="U19" s="132"/>
      <c r="V19" s="20" t="s">
        <v>287</v>
      </c>
      <c r="W19" s="132"/>
      <c r="X19" s="99"/>
      <c r="BK19" t="str">
        <f>IF(G19="","",VLOOKUP(G19,과정코드!$A$2:$B$494,2,0))</f>
        <v>COL0104370</v>
      </c>
      <c r="BL19" s="618"/>
    </row>
    <row r="20" spans="1:65" ht="23.1" customHeight="1">
      <c r="A20" s="770"/>
      <c r="B20" s="129">
        <v>12</v>
      </c>
      <c r="C20" s="161" t="s">
        <v>20</v>
      </c>
      <c r="D20" s="41" t="s">
        <v>21</v>
      </c>
      <c r="E20" s="41"/>
      <c r="F20" s="18"/>
      <c r="G20" s="32" t="s">
        <v>1790</v>
      </c>
      <c r="H20" s="93" t="str">
        <f t="shared" si="0"/>
        <v>바로가기</v>
      </c>
      <c r="I20" s="24">
        <v>2</v>
      </c>
      <c r="J20" s="25">
        <v>14</v>
      </c>
      <c r="K20" s="30">
        <v>510</v>
      </c>
      <c r="L20" s="30">
        <v>550</v>
      </c>
      <c r="M20" s="132"/>
      <c r="N20" s="99"/>
      <c r="O20" s="132" t="s">
        <v>89</v>
      </c>
      <c r="P20" s="99"/>
      <c r="Q20" s="132"/>
      <c r="R20" s="99"/>
      <c r="S20" s="132" t="s">
        <v>81</v>
      </c>
      <c r="T20" s="99"/>
      <c r="U20" s="132"/>
      <c r="V20" s="99"/>
      <c r="W20" s="132"/>
      <c r="X20" s="99"/>
      <c r="BK20" t="str">
        <f>IF(G20="","",VLOOKUP(G20,과정코드!$A$2:$B$494,2,0))</f>
        <v>COL0104372</v>
      </c>
      <c r="BL20" s="619"/>
    </row>
    <row r="21" spans="1:65" ht="23.1" customHeight="1">
      <c r="A21" s="770"/>
      <c r="B21" s="129">
        <v>13</v>
      </c>
      <c r="C21" s="161" t="s">
        <v>20</v>
      </c>
      <c r="D21" s="41" t="s">
        <v>21</v>
      </c>
      <c r="E21" s="41"/>
      <c r="F21" s="18"/>
      <c r="G21" s="32" t="s">
        <v>1792</v>
      </c>
      <c r="H21" s="93" t="str">
        <f t="shared" si="0"/>
        <v>바로가기</v>
      </c>
      <c r="I21" s="24">
        <v>2</v>
      </c>
      <c r="J21" s="25">
        <v>14</v>
      </c>
      <c r="K21" s="30">
        <v>510</v>
      </c>
      <c r="L21" s="30">
        <v>550</v>
      </c>
      <c r="M21" s="132"/>
      <c r="N21" s="99"/>
      <c r="O21" s="132"/>
      <c r="P21" s="99" t="s">
        <v>2601</v>
      </c>
      <c r="Q21" s="132"/>
      <c r="R21" s="99"/>
      <c r="S21" s="132"/>
      <c r="T21" s="99"/>
      <c r="U21" s="132"/>
      <c r="V21" s="99" t="s">
        <v>99</v>
      </c>
      <c r="W21" s="132"/>
      <c r="X21" s="20"/>
      <c r="BK21" t="str">
        <f>IF(G21="","",VLOOKUP(G21,과정코드!$A$2:$B$494,2,0))</f>
        <v>COL0104373</v>
      </c>
      <c r="BL21" s="620"/>
    </row>
    <row r="22" spans="1:65" ht="23.1" customHeight="1">
      <c r="A22" s="770"/>
      <c r="B22" s="129">
        <v>14</v>
      </c>
      <c r="C22" s="161" t="s">
        <v>20</v>
      </c>
      <c r="D22" s="41" t="s">
        <v>21</v>
      </c>
      <c r="E22" s="18"/>
      <c r="F22" s="18"/>
      <c r="G22" s="9" t="s">
        <v>95</v>
      </c>
      <c r="H22" s="93" t="str">
        <f t="shared" si="0"/>
        <v>바로가기</v>
      </c>
      <c r="I22" s="24">
        <v>2</v>
      </c>
      <c r="J22" s="25">
        <v>14</v>
      </c>
      <c r="K22" s="30">
        <v>510</v>
      </c>
      <c r="L22" s="30">
        <v>550</v>
      </c>
      <c r="M22" s="132"/>
      <c r="N22" s="99"/>
      <c r="O22" s="132" t="s">
        <v>305</v>
      </c>
      <c r="P22" s="99"/>
      <c r="Q22" s="132"/>
      <c r="R22" s="99" t="s">
        <v>179</v>
      </c>
      <c r="S22" s="132"/>
      <c r="T22" s="20"/>
      <c r="U22" s="132" t="s">
        <v>312</v>
      </c>
      <c r="V22" s="20"/>
      <c r="W22" s="132" t="s">
        <v>1045</v>
      </c>
      <c r="X22" s="99"/>
      <c r="BK22" t="str">
        <f>IF(G22="","",VLOOKUP(G22,과정코드!$A$2:$B$494,2,0))</f>
        <v>COL0104380</v>
      </c>
      <c r="BL22" s="621"/>
    </row>
    <row r="23" spans="1:65" ht="23.1" customHeight="1">
      <c r="A23" s="767" t="s">
        <v>40</v>
      </c>
      <c r="B23" s="129">
        <v>15</v>
      </c>
      <c r="C23" s="161" t="s">
        <v>20</v>
      </c>
      <c r="D23" s="41" t="s">
        <v>21</v>
      </c>
      <c r="E23" s="41"/>
      <c r="F23" s="18"/>
      <c r="G23" s="27" t="s">
        <v>350</v>
      </c>
      <c r="H23" s="93" t="str">
        <f t="shared" si="0"/>
        <v>바로가기</v>
      </c>
      <c r="I23" s="24">
        <v>3</v>
      </c>
      <c r="J23" s="25">
        <v>21</v>
      </c>
      <c r="K23" s="30">
        <v>590</v>
      </c>
      <c r="L23" s="30">
        <v>650</v>
      </c>
      <c r="M23" s="132"/>
      <c r="N23" s="20"/>
      <c r="O23" s="132"/>
      <c r="P23" s="20"/>
      <c r="Q23" s="132" t="s">
        <v>77</v>
      </c>
      <c r="R23" s="20"/>
      <c r="S23" s="132"/>
      <c r="T23" s="20" t="s">
        <v>391</v>
      </c>
      <c r="U23" s="132"/>
      <c r="V23" s="20" t="s">
        <v>364</v>
      </c>
      <c r="W23" s="132"/>
      <c r="X23" s="20" t="s">
        <v>364</v>
      </c>
      <c r="BK23" t="str">
        <f>IF(G23="","",VLOOKUP(G23,과정코드!$A$2:$B$494,2,0))</f>
        <v>COL0104385</v>
      </c>
      <c r="BL23" s="618"/>
    </row>
    <row r="24" spans="1:65" ht="23.1" customHeight="1">
      <c r="A24" s="768"/>
      <c r="B24" s="129">
        <v>16</v>
      </c>
      <c r="C24" s="161" t="s">
        <v>20</v>
      </c>
      <c r="D24" s="41" t="s">
        <v>21</v>
      </c>
      <c r="E24" s="41"/>
      <c r="F24" s="18"/>
      <c r="G24" s="9" t="s">
        <v>1797</v>
      </c>
      <c r="H24" s="93" t="str">
        <f t="shared" si="0"/>
        <v>바로가기</v>
      </c>
      <c r="I24" s="24">
        <v>2</v>
      </c>
      <c r="J24" s="25">
        <v>14</v>
      </c>
      <c r="K24" s="30">
        <v>510</v>
      </c>
      <c r="L24" s="30">
        <v>550</v>
      </c>
      <c r="M24" s="132"/>
      <c r="N24" s="20"/>
      <c r="O24" s="132" t="s">
        <v>305</v>
      </c>
      <c r="P24" s="21" t="s">
        <v>92</v>
      </c>
      <c r="Q24" s="132"/>
      <c r="R24" s="21" t="s">
        <v>364</v>
      </c>
      <c r="S24" s="132"/>
      <c r="T24" s="21"/>
      <c r="U24" s="132"/>
      <c r="V24" s="21"/>
      <c r="W24" s="132"/>
      <c r="X24" s="21" t="s">
        <v>396</v>
      </c>
      <c r="BK24" t="str">
        <f>IF(G24="","",VLOOKUP(G24,과정코드!$A$2:$B$494,2,0))</f>
        <v>COL0104382</v>
      </c>
      <c r="BL24" s="619"/>
      <c r="BM24" s="598"/>
    </row>
    <row r="25" spans="1:65" ht="30" customHeight="1">
      <c r="A25" s="490" t="s">
        <v>1706</v>
      </c>
      <c r="B25" s="90"/>
      <c r="C25" s="90"/>
      <c r="D25" s="90"/>
      <c r="E25" s="90"/>
      <c r="F25" s="90"/>
      <c r="G25" s="90"/>
      <c r="H25" s="584"/>
      <c r="I25" s="90"/>
      <c r="J25" s="90"/>
      <c r="K25" s="90"/>
      <c r="L25" s="91"/>
      <c r="M25" s="3" t="s">
        <v>16</v>
      </c>
      <c r="N25" s="3" t="s">
        <v>7</v>
      </c>
      <c r="O25" s="3" t="s">
        <v>9</v>
      </c>
      <c r="P25" s="3" t="s">
        <v>1</v>
      </c>
      <c r="Q25" s="3" t="s">
        <v>14</v>
      </c>
      <c r="R25" s="3" t="s">
        <v>0</v>
      </c>
      <c r="S25" s="3" t="s">
        <v>17</v>
      </c>
      <c r="T25" s="3" t="s">
        <v>13</v>
      </c>
      <c r="U25" s="3" t="s">
        <v>2</v>
      </c>
      <c r="V25" s="3" t="s">
        <v>11</v>
      </c>
      <c r="W25" s="3" t="s">
        <v>8</v>
      </c>
      <c r="X25" s="3" t="s">
        <v>19</v>
      </c>
      <c r="BK25" t="str">
        <f>IF(G25="","",VLOOKUP(G25,과정코드!$A$2:$B$494,2,0))</f>
        <v/>
      </c>
      <c r="BL25" s="620"/>
    </row>
    <row r="26" spans="1:65" ht="23.1" customHeight="1">
      <c r="A26" s="545" t="s">
        <v>1471</v>
      </c>
      <c r="B26" s="343">
        <v>17</v>
      </c>
      <c r="C26" s="161" t="s">
        <v>20</v>
      </c>
      <c r="D26" s="337" t="s">
        <v>21</v>
      </c>
      <c r="E26" s="18"/>
      <c r="F26" s="18"/>
      <c r="G26" s="359" t="s">
        <v>1381</v>
      </c>
      <c r="H26" s="93" t="str">
        <f>IFERROR(HYPERLINK("https://www.ksaedu.or.kr/front/btoc/crs/off/crssesDetail.html?crscd="&amp;BK26,"바로가기"),"")</f>
        <v>바로가기</v>
      </c>
      <c r="I26" s="14">
        <v>1</v>
      </c>
      <c r="J26" s="351">
        <v>7</v>
      </c>
      <c r="K26" s="345">
        <v>320</v>
      </c>
      <c r="L26" s="345">
        <v>350</v>
      </c>
      <c r="M26" s="135"/>
      <c r="N26" s="100" t="s">
        <v>1982</v>
      </c>
      <c r="O26" s="135"/>
      <c r="P26" s="100"/>
      <c r="Q26" s="135"/>
      <c r="R26" s="109"/>
      <c r="S26" s="135"/>
      <c r="T26" s="100" t="s">
        <v>1457</v>
      </c>
      <c r="U26" s="135"/>
      <c r="V26" s="100"/>
      <c r="W26" s="135"/>
      <c r="X26" s="100"/>
      <c r="BK26" t="str">
        <f>IF(G26="","",VLOOKUP(G26,과정코드!$A$2:$B$494,2,0))</f>
        <v>COL0104345</v>
      </c>
      <c r="BL26" s="621"/>
    </row>
    <row r="27" spans="1:65" ht="23.1" customHeight="1">
      <c r="A27" s="777" t="s">
        <v>421</v>
      </c>
      <c r="B27" s="343">
        <v>18</v>
      </c>
      <c r="C27" s="161" t="s">
        <v>20</v>
      </c>
      <c r="D27" s="337" t="s">
        <v>21</v>
      </c>
      <c r="E27" s="337"/>
      <c r="F27" s="337"/>
      <c r="G27" s="350" t="s">
        <v>63</v>
      </c>
      <c r="H27" s="93" t="str">
        <f t="shared" ref="H27:H30" si="1">IFERROR(HYPERLINK("https://www.ksaedu.or.kr/front/btoc/crs/off/crssesDetail.html?crscd="&amp;BK27,"바로가기"),"")</f>
        <v>바로가기</v>
      </c>
      <c r="I27" s="24">
        <v>3</v>
      </c>
      <c r="J27" s="25">
        <v>21</v>
      </c>
      <c r="K27" s="345">
        <v>540</v>
      </c>
      <c r="L27" s="345">
        <v>600</v>
      </c>
      <c r="M27" s="135"/>
      <c r="N27" s="109" t="s">
        <v>847</v>
      </c>
      <c r="O27" s="135"/>
      <c r="P27" s="100"/>
      <c r="Q27" s="135"/>
      <c r="R27" s="100"/>
      <c r="S27" s="135"/>
      <c r="T27" s="100"/>
      <c r="U27" s="135"/>
      <c r="V27" s="100"/>
      <c r="W27" s="135"/>
      <c r="X27" s="100"/>
      <c r="BK27" t="str">
        <f>IF(G27="","",VLOOKUP(G27,과정코드!$A$2:$B$494,2,0))</f>
        <v>COL0104333</v>
      </c>
      <c r="BL27" s="618"/>
    </row>
    <row r="28" spans="1:65" ht="23.1" customHeight="1">
      <c r="A28" s="778"/>
      <c r="B28" s="343">
        <v>19</v>
      </c>
      <c r="C28" s="161" t="s">
        <v>20</v>
      </c>
      <c r="D28" s="337" t="s">
        <v>21</v>
      </c>
      <c r="E28" s="337"/>
      <c r="F28" s="337"/>
      <c r="G28" s="350" t="s">
        <v>1388</v>
      </c>
      <c r="H28" s="93" t="str">
        <f t="shared" si="1"/>
        <v>바로가기</v>
      </c>
      <c r="I28" s="24">
        <v>2</v>
      </c>
      <c r="J28" s="25">
        <v>14</v>
      </c>
      <c r="K28" s="345">
        <v>500</v>
      </c>
      <c r="L28" s="345">
        <v>550</v>
      </c>
      <c r="M28" s="135"/>
      <c r="N28" s="109"/>
      <c r="O28" s="135"/>
      <c r="P28" s="100"/>
      <c r="Q28" s="135"/>
      <c r="R28" s="100" t="s">
        <v>83</v>
      </c>
      <c r="S28" s="135"/>
      <c r="T28" s="100"/>
      <c r="U28" s="135"/>
      <c r="V28" s="100"/>
      <c r="W28" s="135"/>
      <c r="X28" s="100"/>
      <c r="BK28" t="str">
        <f>IF(G28="","",VLOOKUP(G28,과정코드!$A$2:$B$494,2,0))</f>
        <v>COL0104336</v>
      </c>
      <c r="BL28" s="619"/>
    </row>
    <row r="29" spans="1:65" ht="23.1" customHeight="1">
      <c r="A29" s="778"/>
      <c r="B29" s="343">
        <v>20</v>
      </c>
      <c r="C29" s="161" t="s">
        <v>20</v>
      </c>
      <c r="D29" s="337" t="s">
        <v>21</v>
      </c>
      <c r="E29" s="7"/>
      <c r="F29" s="337"/>
      <c r="G29" s="350" t="s">
        <v>1353</v>
      </c>
      <c r="H29" s="93" t="str">
        <f t="shared" si="1"/>
        <v>바로가기</v>
      </c>
      <c r="I29" s="24">
        <v>1</v>
      </c>
      <c r="J29" s="25">
        <v>7</v>
      </c>
      <c r="K29" s="345">
        <v>320</v>
      </c>
      <c r="L29" s="345">
        <v>350</v>
      </c>
      <c r="M29" s="135"/>
      <c r="N29" s="346"/>
      <c r="O29" s="135"/>
      <c r="P29" s="100"/>
      <c r="Q29" s="135"/>
      <c r="R29" s="100"/>
      <c r="S29" s="135"/>
      <c r="T29" s="100"/>
      <c r="U29" s="135" t="s">
        <v>1508</v>
      </c>
      <c r="V29" s="100"/>
      <c r="W29" s="135"/>
      <c r="X29" s="346"/>
      <c r="BK29" t="str">
        <f>IF(G29="","",VLOOKUP(G29,과정코드!$A$2:$B$494,2,0))</f>
        <v>COL0104329</v>
      </c>
      <c r="BL29" s="620"/>
    </row>
    <row r="30" spans="1:65" ht="23.1" customHeight="1">
      <c r="A30" s="778"/>
      <c r="B30" s="343">
        <v>21</v>
      </c>
      <c r="C30" s="161" t="s">
        <v>20</v>
      </c>
      <c r="D30" s="337" t="s">
        <v>21</v>
      </c>
      <c r="E30" s="18"/>
      <c r="F30" s="347" t="s">
        <v>453</v>
      </c>
      <c r="G30" s="350" t="s">
        <v>1389</v>
      </c>
      <c r="H30" s="93" t="str">
        <f t="shared" si="1"/>
        <v>바로가기</v>
      </c>
      <c r="I30" s="14">
        <v>1</v>
      </c>
      <c r="J30" s="351">
        <v>7</v>
      </c>
      <c r="K30" s="345">
        <v>320</v>
      </c>
      <c r="L30" s="345">
        <v>350</v>
      </c>
      <c r="M30" s="135"/>
      <c r="N30" s="100"/>
      <c r="O30" s="135"/>
      <c r="P30" s="100"/>
      <c r="Q30" s="135"/>
      <c r="R30" s="109"/>
      <c r="S30" s="135"/>
      <c r="T30" s="109"/>
      <c r="U30" s="135"/>
      <c r="V30" s="100" t="s">
        <v>1506</v>
      </c>
      <c r="W30" s="135"/>
      <c r="X30" s="109"/>
      <c r="BK30" t="str">
        <f>IF(G30="","",VLOOKUP(G30,과정코드!$A$2:$B$494,2,0))</f>
        <v>COL0104330</v>
      </c>
      <c r="BL30" s="621"/>
      <c r="BM30" s="598"/>
    </row>
    <row r="31" spans="1:65" ht="30" customHeight="1">
      <c r="A31" s="474" t="s">
        <v>1707</v>
      </c>
      <c r="B31" s="90"/>
      <c r="C31" s="90"/>
      <c r="D31" s="90"/>
      <c r="E31" s="90"/>
      <c r="F31" s="94"/>
      <c r="G31" s="94"/>
      <c r="H31" s="584"/>
      <c r="I31" s="90"/>
      <c r="J31" s="90"/>
      <c r="K31" s="90"/>
      <c r="L31" s="91"/>
      <c r="M31" s="3" t="s">
        <v>16</v>
      </c>
      <c r="N31" s="3" t="s">
        <v>7</v>
      </c>
      <c r="O31" s="3" t="s">
        <v>9</v>
      </c>
      <c r="P31" s="3" t="s">
        <v>1</v>
      </c>
      <c r="Q31" s="3" t="s">
        <v>14</v>
      </c>
      <c r="R31" s="3" t="s">
        <v>0</v>
      </c>
      <c r="S31" s="3" t="s">
        <v>17</v>
      </c>
      <c r="T31" s="3" t="s">
        <v>13</v>
      </c>
      <c r="U31" s="3" t="s">
        <v>2</v>
      </c>
      <c r="V31" s="3" t="s">
        <v>11</v>
      </c>
      <c r="W31" s="3" t="s">
        <v>8</v>
      </c>
      <c r="X31" s="3" t="s">
        <v>19</v>
      </c>
      <c r="BK31" t="str">
        <f>IF(G31="","",VLOOKUP(G31,과정코드!$A$2:$B$494,2,0))</f>
        <v/>
      </c>
      <c r="BL31" s="618"/>
    </row>
    <row r="32" spans="1:65" ht="23.1" customHeight="1">
      <c r="A32" s="780" t="s">
        <v>42</v>
      </c>
      <c r="B32" s="356">
        <v>22</v>
      </c>
      <c r="C32" s="161" t="s">
        <v>20</v>
      </c>
      <c r="D32" s="337" t="s">
        <v>21</v>
      </c>
      <c r="E32" s="18" t="s">
        <v>21</v>
      </c>
      <c r="F32" s="18"/>
      <c r="G32" s="357" t="s">
        <v>103</v>
      </c>
      <c r="H32" s="93" t="str">
        <f t="shared" ref="H32:H40" si="2">IFERROR(HYPERLINK("https://www.ksaedu.or.kr/front/btoc/crs/off/crssesDetail.html?crscd="&amp;BK32,"바로가기"),"")</f>
        <v>바로가기</v>
      </c>
      <c r="I32" s="24">
        <v>2</v>
      </c>
      <c r="J32" s="25">
        <v>14</v>
      </c>
      <c r="K32" s="345">
        <v>510</v>
      </c>
      <c r="L32" s="345">
        <v>560</v>
      </c>
      <c r="M32" s="135"/>
      <c r="N32" s="346"/>
      <c r="O32" s="135" t="s">
        <v>901</v>
      </c>
      <c r="P32" s="100"/>
      <c r="Q32" s="135"/>
      <c r="R32" s="100"/>
      <c r="S32" s="135"/>
      <c r="T32" s="100" t="s">
        <v>101</v>
      </c>
      <c r="U32" s="135" t="s">
        <v>56</v>
      </c>
      <c r="V32" s="100"/>
      <c r="W32" s="135"/>
      <c r="X32" s="100"/>
      <c r="BK32" t="str">
        <f>IF(G32="","",VLOOKUP(G32,과정코드!$A$2:$B$494,2,0))</f>
        <v>COL0104364</v>
      </c>
      <c r="BL32" s="619"/>
    </row>
    <row r="33" spans="1:65" ht="23.1" customHeight="1">
      <c r="A33" s="781"/>
      <c r="B33" s="356">
        <v>23</v>
      </c>
      <c r="C33" s="161" t="s">
        <v>20</v>
      </c>
      <c r="D33" s="337" t="s">
        <v>21</v>
      </c>
      <c r="E33" s="18" t="s">
        <v>21</v>
      </c>
      <c r="F33" s="157"/>
      <c r="G33" s="358" t="s">
        <v>1808</v>
      </c>
      <c r="H33" s="93" t="str">
        <f t="shared" si="2"/>
        <v>바로가기</v>
      </c>
      <c r="I33" s="24">
        <v>2</v>
      </c>
      <c r="J33" s="25">
        <v>14</v>
      </c>
      <c r="K33" s="345">
        <v>510</v>
      </c>
      <c r="L33" s="345">
        <v>560</v>
      </c>
      <c r="M33" s="135"/>
      <c r="N33" s="346"/>
      <c r="O33" s="135"/>
      <c r="P33" s="100" t="s">
        <v>118</v>
      </c>
      <c r="Q33" s="135"/>
      <c r="R33" s="100"/>
      <c r="S33" s="135"/>
      <c r="T33" s="100"/>
      <c r="U33" s="135"/>
      <c r="V33" s="100"/>
      <c r="W33" s="135"/>
      <c r="X33" s="100"/>
      <c r="BK33" t="str">
        <f>IF(G33="","",VLOOKUP(G33,과정코드!$A$2:$B$494,2,0))</f>
        <v>COL0104362</v>
      </c>
      <c r="BL33" s="620"/>
    </row>
    <row r="34" spans="1:65" ht="23.1" customHeight="1">
      <c r="A34" s="781"/>
      <c r="B34" s="356">
        <v>24</v>
      </c>
      <c r="C34" s="161" t="s">
        <v>20</v>
      </c>
      <c r="D34" s="337" t="s">
        <v>21</v>
      </c>
      <c r="E34" s="18" t="s">
        <v>21</v>
      </c>
      <c r="F34" s="18"/>
      <c r="G34" s="359" t="s">
        <v>71</v>
      </c>
      <c r="H34" s="93" t="str">
        <f t="shared" si="2"/>
        <v>바로가기</v>
      </c>
      <c r="I34" s="24">
        <v>3</v>
      </c>
      <c r="J34" s="25">
        <v>21</v>
      </c>
      <c r="K34" s="345">
        <v>590</v>
      </c>
      <c r="L34" s="345">
        <v>660</v>
      </c>
      <c r="M34" s="135"/>
      <c r="N34" s="346"/>
      <c r="O34" s="135"/>
      <c r="P34" s="100"/>
      <c r="Q34" s="135"/>
      <c r="R34" s="100"/>
      <c r="S34" s="135"/>
      <c r="T34" s="100"/>
      <c r="U34" s="135"/>
      <c r="V34" s="100" t="s">
        <v>1258</v>
      </c>
      <c r="W34" s="135"/>
      <c r="X34" s="100"/>
      <c r="BK34" t="str">
        <f>IF(G34="","",VLOOKUP(G34,과정코드!$A$2:$B$494,2,0))</f>
        <v>COL0104363</v>
      </c>
      <c r="BL34" s="621"/>
    </row>
    <row r="35" spans="1:65" ht="23.1" customHeight="1">
      <c r="A35" s="781"/>
      <c r="B35" s="356">
        <v>25</v>
      </c>
      <c r="C35" s="161" t="s">
        <v>20</v>
      </c>
      <c r="D35" s="337" t="s">
        <v>21</v>
      </c>
      <c r="E35" s="18" t="s">
        <v>21</v>
      </c>
      <c r="F35" s="18"/>
      <c r="G35" s="357" t="s">
        <v>72</v>
      </c>
      <c r="H35" s="93" t="str">
        <f t="shared" si="2"/>
        <v>바로가기</v>
      </c>
      <c r="I35" s="24">
        <v>3</v>
      </c>
      <c r="J35" s="25">
        <v>21</v>
      </c>
      <c r="K35" s="345">
        <v>590</v>
      </c>
      <c r="L35" s="345">
        <v>660</v>
      </c>
      <c r="M35" s="135"/>
      <c r="N35" s="346"/>
      <c r="O35" s="135"/>
      <c r="P35" s="100"/>
      <c r="Q35" s="135"/>
      <c r="R35" s="100"/>
      <c r="S35" s="135" t="s">
        <v>77</v>
      </c>
      <c r="T35" s="100"/>
      <c r="U35" s="135"/>
      <c r="V35" s="100"/>
      <c r="W35" s="135"/>
      <c r="X35" s="100"/>
      <c r="BK35" t="str">
        <f>IF(G35="","",VLOOKUP(G35,과정코드!$A$2:$B$494,2,0))</f>
        <v>COL0104360</v>
      </c>
      <c r="BL35" s="618"/>
    </row>
    <row r="36" spans="1:65" ht="23.1" customHeight="1">
      <c r="A36" s="781"/>
      <c r="B36" s="356">
        <v>26</v>
      </c>
      <c r="C36" s="161" t="s">
        <v>20</v>
      </c>
      <c r="D36" s="337" t="s">
        <v>21</v>
      </c>
      <c r="E36" s="18" t="s">
        <v>21</v>
      </c>
      <c r="F36" s="18"/>
      <c r="G36" s="357" t="s">
        <v>74</v>
      </c>
      <c r="H36" s="93" t="str">
        <f t="shared" si="2"/>
        <v>바로가기</v>
      </c>
      <c r="I36" s="14">
        <v>1</v>
      </c>
      <c r="J36" s="351">
        <v>7</v>
      </c>
      <c r="K36" s="345">
        <v>320</v>
      </c>
      <c r="L36" s="345">
        <v>320</v>
      </c>
      <c r="M36" s="135"/>
      <c r="N36" s="346" t="s">
        <v>1535</v>
      </c>
      <c r="O36" s="135"/>
      <c r="P36" s="100"/>
      <c r="Q36" s="135"/>
      <c r="R36" s="100"/>
      <c r="S36" s="135"/>
      <c r="T36" s="100"/>
      <c r="U36" s="135"/>
      <c r="V36" s="100"/>
      <c r="W36" s="135"/>
      <c r="X36" s="100"/>
      <c r="BK36" t="str">
        <f>IF(G36="","",VLOOKUP(G36,과정코드!$A$2:$B$494,2,0))</f>
        <v>COL0104368</v>
      </c>
      <c r="BL36" s="619"/>
    </row>
    <row r="37" spans="1:65" ht="23.1" customHeight="1">
      <c r="A37" s="782" t="s">
        <v>43</v>
      </c>
      <c r="B37" s="356">
        <v>27</v>
      </c>
      <c r="C37" s="161" t="s">
        <v>20</v>
      </c>
      <c r="D37" s="337" t="s">
        <v>21</v>
      </c>
      <c r="E37" s="18" t="s">
        <v>21</v>
      </c>
      <c r="F37" s="18"/>
      <c r="G37" s="359" t="s">
        <v>1813</v>
      </c>
      <c r="H37" s="93" t="str">
        <f t="shared" si="2"/>
        <v>바로가기</v>
      </c>
      <c r="I37" s="24">
        <v>2</v>
      </c>
      <c r="J37" s="25">
        <v>14</v>
      </c>
      <c r="K37" s="345">
        <v>510</v>
      </c>
      <c r="L37" s="345">
        <v>560</v>
      </c>
      <c r="M37" s="135"/>
      <c r="N37" s="346"/>
      <c r="O37" s="135"/>
      <c r="P37" s="346"/>
      <c r="Q37" s="135" t="s">
        <v>61</v>
      </c>
      <c r="R37" s="100"/>
      <c r="S37" s="135"/>
      <c r="T37" s="100"/>
      <c r="U37" s="135"/>
      <c r="V37" s="100"/>
      <c r="W37" s="135"/>
      <c r="X37" s="100"/>
      <c r="BK37" t="str">
        <f>IF(G37="","",VLOOKUP(G37,과정코드!$A$2:$B$494,2,0))</f>
        <v>COL0104358</v>
      </c>
      <c r="BL37" s="620"/>
    </row>
    <row r="38" spans="1:65" ht="23.1" customHeight="1">
      <c r="A38" s="782"/>
      <c r="B38" s="356">
        <v>28</v>
      </c>
      <c r="C38" s="161" t="s">
        <v>20</v>
      </c>
      <c r="D38" s="337" t="s">
        <v>21</v>
      </c>
      <c r="E38" s="18" t="s">
        <v>21</v>
      </c>
      <c r="F38" s="18"/>
      <c r="G38" s="316" t="s">
        <v>1814</v>
      </c>
      <c r="H38" s="93" t="str">
        <f t="shared" si="2"/>
        <v>바로가기</v>
      </c>
      <c r="I38" s="24">
        <v>1</v>
      </c>
      <c r="J38" s="25">
        <v>7</v>
      </c>
      <c r="K38" s="345">
        <v>320</v>
      </c>
      <c r="L38" s="345">
        <v>320</v>
      </c>
      <c r="M38" s="135"/>
      <c r="N38" s="346"/>
      <c r="O38" s="135"/>
      <c r="P38" s="346"/>
      <c r="Q38" s="135"/>
      <c r="R38" s="100"/>
      <c r="S38" s="135"/>
      <c r="T38" s="100"/>
      <c r="U38" s="135"/>
      <c r="V38" s="100"/>
      <c r="W38" s="135" t="s">
        <v>355</v>
      </c>
      <c r="X38" s="100"/>
      <c r="BK38" t="str">
        <f>IF(G38="","",VLOOKUP(G38,과정코드!$A$2:$B$494,2,0))</f>
        <v>COL0104359</v>
      </c>
      <c r="BL38" s="621"/>
    </row>
    <row r="39" spans="1:65" ht="23.1" customHeight="1">
      <c r="A39" s="782" t="s">
        <v>1402</v>
      </c>
      <c r="B39" s="356">
        <v>29</v>
      </c>
      <c r="C39" s="161" t="s">
        <v>20</v>
      </c>
      <c r="D39" s="337" t="s">
        <v>21</v>
      </c>
      <c r="E39" s="18" t="s">
        <v>21</v>
      </c>
      <c r="F39" s="18"/>
      <c r="G39" s="359" t="s">
        <v>1815</v>
      </c>
      <c r="H39" s="93" t="str">
        <f t="shared" si="2"/>
        <v>바로가기</v>
      </c>
      <c r="I39" s="24">
        <v>2</v>
      </c>
      <c r="J39" s="25">
        <v>14</v>
      </c>
      <c r="K39" s="345">
        <v>510</v>
      </c>
      <c r="L39" s="345">
        <v>560</v>
      </c>
      <c r="M39" s="135"/>
      <c r="N39" s="346"/>
      <c r="O39" s="135"/>
      <c r="P39" s="346"/>
      <c r="Q39" s="135" t="s">
        <v>186</v>
      </c>
      <c r="R39" s="100" t="s">
        <v>306</v>
      </c>
      <c r="S39" s="135"/>
      <c r="T39" s="100"/>
      <c r="U39" s="135"/>
      <c r="V39" s="100"/>
      <c r="W39" s="135"/>
      <c r="X39" s="100" t="s">
        <v>351</v>
      </c>
      <c r="BK39" t="str">
        <f>IF(G39="","",VLOOKUP(G39,과정코드!$A$2:$B$494,2,0))</f>
        <v>COL0104356</v>
      </c>
      <c r="BL39" s="618"/>
    </row>
    <row r="40" spans="1:65" ht="23.1" customHeight="1">
      <c r="A40" s="782"/>
      <c r="B40" s="356">
        <v>30</v>
      </c>
      <c r="C40" s="161" t="s">
        <v>20</v>
      </c>
      <c r="D40" s="337" t="s">
        <v>21</v>
      </c>
      <c r="E40" s="18" t="s">
        <v>21</v>
      </c>
      <c r="F40" s="18"/>
      <c r="G40" s="359" t="s">
        <v>104</v>
      </c>
      <c r="H40" s="93" t="str">
        <f t="shared" si="2"/>
        <v>바로가기</v>
      </c>
      <c r="I40" s="24">
        <v>1</v>
      </c>
      <c r="J40" s="25">
        <v>7</v>
      </c>
      <c r="K40" s="345">
        <v>320</v>
      </c>
      <c r="L40" s="345">
        <v>320</v>
      </c>
      <c r="M40" s="135"/>
      <c r="N40" s="346"/>
      <c r="O40" s="135"/>
      <c r="P40" s="346"/>
      <c r="Q40" s="135"/>
      <c r="R40" s="100"/>
      <c r="S40" s="135"/>
      <c r="T40" s="100"/>
      <c r="U40" s="135"/>
      <c r="V40" s="100"/>
      <c r="W40" s="135" t="s">
        <v>75</v>
      </c>
      <c r="X40" s="100"/>
      <c r="BK40" t="str">
        <f>IF(G40="","",VLOOKUP(G40,과정코드!$A$2:$B$494,2,0))</f>
        <v>COL0104355</v>
      </c>
      <c r="BL40" s="619"/>
      <c r="BM40" s="598"/>
    </row>
    <row r="41" spans="1:65" ht="30" customHeight="1">
      <c r="A41" s="474" t="s">
        <v>1670</v>
      </c>
      <c r="B41" s="90"/>
      <c r="C41" s="90"/>
      <c r="D41" s="90"/>
      <c r="E41" s="90"/>
      <c r="F41" s="90"/>
      <c r="G41" s="90"/>
      <c r="H41" s="94"/>
      <c r="I41" s="90"/>
      <c r="J41" s="90"/>
      <c r="K41" s="90"/>
      <c r="L41" s="91"/>
      <c r="M41" s="3" t="s">
        <v>16</v>
      </c>
      <c r="N41" s="3" t="s">
        <v>7</v>
      </c>
      <c r="O41" s="3" t="s">
        <v>9</v>
      </c>
      <c r="P41" s="3" t="s">
        <v>1</v>
      </c>
      <c r="Q41" s="3" t="s">
        <v>14</v>
      </c>
      <c r="R41" s="3" t="s">
        <v>0</v>
      </c>
      <c r="S41" s="3" t="s">
        <v>17</v>
      </c>
      <c r="T41" s="3" t="s">
        <v>13</v>
      </c>
      <c r="U41" s="3" t="s">
        <v>2</v>
      </c>
      <c r="V41" s="3" t="s">
        <v>11</v>
      </c>
      <c r="W41" s="3" t="s">
        <v>8</v>
      </c>
      <c r="X41" s="3" t="s">
        <v>19</v>
      </c>
      <c r="Y41" s="152">
        <f t="shared" ref="Y41:BE41" si="3">SUM(Y42:Y46)</f>
        <v>6</v>
      </c>
      <c r="Z41" s="152">
        <f t="shared" si="3"/>
        <v>6</v>
      </c>
      <c r="AA41" s="152">
        <f t="shared" si="3"/>
        <v>0</v>
      </c>
      <c r="AB41" s="152">
        <f t="shared" si="3"/>
        <v>0</v>
      </c>
      <c r="AC41" s="152">
        <f t="shared" si="3"/>
        <v>0</v>
      </c>
      <c r="AD41" s="152">
        <f t="shared" si="3"/>
        <v>6</v>
      </c>
      <c r="AE41" s="152">
        <f t="shared" si="3"/>
        <v>6</v>
      </c>
      <c r="AF41" s="152">
        <f t="shared" si="3"/>
        <v>0</v>
      </c>
      <c r="AG41" s="152">
        <f t="shared" si="3"/>
        <v>0</v>
      </c>
      <c r="AH41" s="152">
        <f t="shared" si="3"/>
        <v>0</v>
      </c>
      <c r="AI41" s="152">
        <f t="shared" si="3"/>
        <v>0</v>
      </c>
      <c r="AJ41" s="152">
        <f t="shared" si="3"/>
        <v>0</v>
      </c>
      <c r="AK41" s="152">
        <f t="shared" si="3"/>
        <v>0</v>
      </c>
      <c r="AL41" s="152">
        <f t="shared" si="3"/>
        <v>0</v>
      </c>
      <c r="AM41" s="152">
        <f t="shared" si="3"/>
        <v>0</v>
      </c>
      <c r="AN41" s="152">
        <f t="shared" si="3"/>
        <v>0</v>
      </c>
      <c r="AO41" s="152">
        <f t="shared" si="3"/>
        <v>0</v>
      </c>
      <c r="AP41" s="152">
        <f t="shared" si="3"/>
        <v>12</v>
      </c>
      <c r="AQ41" s="152">
        <f t="shared" si="3"/>
        <v>0</v>
      </c>
      <c r="AR41" s="152">
        <f t="shared" si="3"/>
        <v>0</v>
      </c>
      <c r="AS41" s="152">
        <f t="shared" si="3"/>
        <v>0</v>
      </c>
      <c r="AT41" s="152">
        <f t="shared" si="3"/>
        <v>12</v>
      </c>
      <c r="AU41" s="152">
        <f t="shared" si="3"/>
        <v>12</v>
      </c>
      <c r="AV41" s="152">
        <f t="shared" si="3"/>
        <v>0</v>
      </c>
      <c r="AW41" s="152">
        <f t="shared" si="3"/>
        <v>0</v>
      </c>
      <c r="AX41" s="152">
        <f t="shared" si="3"/>
        <v>0</v>
      </c>
      <c r="AY41" s="152">
        <f t="shared" si="3"/>
        <v>0</v>
      </c>
      <c r="AZ41" s="152">
        <f t="shared" si="3"/>
        <v>0</v>
      </c>
      <c r="BA41" s="152">
        <f t="shared" si="3"/>
        <v>0</v>
      </c>
      <c r="BB41" s="152">
        <f t="shared" si="3"/>
        <v>0</v>
      </c>
      <c r="BC41" s="152">
        <f t="shared" si="3"/>
        <v>0</v>
      </c>
      <c r="BD41" s="152">
        <f t="shared" si="3"/>
        <v>0</v>
      </c>
      <c r="BE41" s="152">
        <f t="shared" si="3"/>
        <v>0</v>
      </c>
      <c r="BK41" t="str">
        <f>IF(G41="","",VLOOKUP(G41,과정코드!$A$2:$B$494,2,0))</f>
        <v/>
      </c>
      <c r="BL41" s="620"/>
    </row>
    <row r="42" spans="1:65" ht="23.1" customHeight="1">
      <c r="A42" s="786" t="s">
        <v>313</v>
      </c>
      <c r="B42" s="4">
        <v>31</v>
      </c>
      <c r="C42" s="161" t="s">
        <v>20</v>
      </c>
      <c r="D42" s="18" t="s">
        <v>21</v>
      </c>
      <c r="E42" s="18"/>
      <c r="F42" s="154"/>
      <c r="G42" s="439" t="s">
        <v>1825</v>
      </c>
      <c r="H42" s="93" t="str">
        <f t="shared" ref="H42:H46" si="4">IFERROR(HYPERLINK("https://www.ksaedu.or.kr/front/btoc/crs/off/crssesDetail.html?crscd="&amp;BK42,"바로가기"),"")</f>
        <v>바로가기</v>
      </c>
      <c r="I42" s="10">
        <v>3</v>
      </c>
      <c r="J42" s="11">
        <v>21</v>
      </c>
      <c r="K42" s="440">
        <v>590</v>
      </c>
      <c r="L42" s="440">
        <v>650</v>
      </c>
      <c r="M42" s="441"/>
      <c r="N42" s="442"/>
      <c r="O42" s="441"/>
      <c r="P42" s="443"/>
      <c r="Q42" s="441" t="s">
        <v>318</v>
      </c>
      <c r="R42" s="443"/>
      <c r="S42" s="441"/>
      <c r="T42" s="443"/>
      <c r="U42" s="441"/>
      <c r="V42" s="443"/>
      <c r="W42" s="441"/>
      <c r="X42" s="442"/>
      <c r="Y42" s="147">
        <f>COUNTA($M42:$X42)</f>
        <v>1</v>
      </c>
      <c r="Z42" s="149">
        <f>AA42+AD42</f>
        <v>1</v>
      </c>
      <c r="AA42" s="150">
        <f>AB42+AC42</f>
        <v>0</v>
      </c>
      <c r="AB42" s="147">
        <f t="array" ref="AB42">(SUM(LEN($M42:$X42)-LEN(SUBSTITUTE($M42:$X42,"역삼","")))/LEN("역삼"))</f>
        <v>0</v>
      </c>
      <c r="AC42" s="147">
        <f t="array" ref="AC42">SUM(SUM(LEN($M42:X42)-LEN(SUBSTITUTE($M42:X42,"선릉","")))/LEN("선릉"),SUM(LEN(M42:$X42)-LEN(SUBSTITUTE($M42:$X42,"가산","")))/LEN("가산"))</f>
        <v>0</v>
      </c>
      <c r="AD42" s="150">
        <f t="shared" ref="AD42:AD45" si="5">SUM(AE42:AO42)</f>
        <v>1</v>
      </c>
      <c r="AE42" s="147">
        <f t="array" ref="AE42">(SUM(LEN($M42:$X42)-LEN(SUBSTITUTE($M42:$X42,"대전","")))/LEN("대전"))</f>
        <v>1</v>
      </c>
      <c r="AF42" s="147">
        <f t="array" ref="AF42">(SUM(LEN($M42:$X42)-LEN(SUBSTITUTE($M42:$X42,"대구","")))/LEN("대구"))</f>
        <v>0</v>
      </c>
      <c r="AG42" s="147">
        <f t="array" ref="AG42">(SUM(LEN($M42:$X42)-LEN(SUBSTITUTE($M42:$X42,"부산","")))/LEN("부산"))</f>
        <v>0</v>
      </c>
      <c r="AH42" s="147">
        <f t="array" ref="AH42">(SUM(LEN($M42:$X42)-LEN(SUBSTITUTE($M42:$X42,"광주","")))/LEN("광주"))</f>
        <v>0</v>
      </c>
      <c r="AI42" s="147">
        <f t="array" ref="AI42">SUM(SUM(LEN($M42:$X42)-LEN(SUBSTITUTE($M42:$X42,"수원","")))/LEN("수원"),SUM(LEN($M42:$X42)-LEN(SUBSTITUTE($M42:$X42,"춘천","")))/LEN("춘천"),SUM(LEN($M42:$X42)-LEN(SUBSTITUTE($M42:$X42,"의정부","")))/LEN("의정부"),SUM(LEN($M42:$X42)-LEN(SUBSTITUTE($M42:$X42,"원주","")))/LEN("원주"))</f>
        <v>0</v>
      </c>
      <c r="AJ42" s="147">
        <f t="array" ref="AJ42">(SUM(LEN($M42:$X42)-LEN(SUBSTITUTE($M42:$X42,"청주","")))/LEN("청주"))</f>
        <v>0</v>
      </c>
      <c r="AK42" s="147">
        <f t="array" ref="AK42">(SUM(LEN($M42:$X42)-LEN(SUBSTITUTE($M42:$X42,"인천","")))/LEN("인천"))</f>
        <v>0</v>
      </c>
      <c r="AL42" s="147">
        <f t="array" ref="AL42">SUM(SUM(LEN($M42:X42)-LEN(SUBSTITUTE($M42:X42,"충북","")))/LEN("충북"),SUM(LEN(M42:$X42)-LEN(SUBSTITUTE($M42:$X42,"아산","")))/LEN("아산"))</f>
        <v>0</v>
      </c>
      <c r="AM42" s="147">
        <f t="array" ref="AM42">(SUM(LEN($M42:$X42)-LEN(SUBSTITUTE($M42:$X42,"울산","")))/LEN("울산"))</f>
        <v>0</v>
      </c>
      <c r="AN42" s="147">
        <f t="array" ref="AN42">(SUM(LEN($M42:$X42)-LEN(SUBSTITUTE($M42:$X42,"창원","")))/LEN("창원"))</f>
        <v>0</v>
      </c>
      <c r="AO42" s="147">
        <f t="array" ref="AO42">(SUM(LEN($M42:$X42)-LEN(SUBSTITUTE($M42:$X42,"전주","")))/LEN("전주"))</f>
        <v>0</v>
      </c>
      <c r="AP42" s="153">
        <f>AQ42+AT42</f>
        <v>3</v>
      </c>
      <c r="AQ42" s="151">
        <f t="shared" ref="AQ42:AQ45" si="6">AR42+AS42</f>
        <v>0</v>
      </c>
      <c r="AR42" s="148">
        <f t="shared" ref="AR42:AS45" si="7">$I42*AB42</f>
        <v>0</v>
      </c>
      <c r="AS42" s="148">
        <f t="shared" si="7"/>
        <v>0</v>
      </c>
      <c r="AT42" s="151">
        <f t="shared" ref="AT42" si="8">SUM(AU42:BE42)</f>
        <v>3</v>
      </c>
      <c r="AU42" s="148">
        <f t="shared" ref="AU42:BE45" si="9">$I42*AE42</f>
        <v>3</v>
      </c>
      <c r="AV42" s="148">
        <f t="shared" si="9"/>
        <v>0</v>
      </c>
      <c r="AW42" s="148">
        <f t="shared" si="9"/>
        <v>0</v>
      </c>
      <c r="AX42" s="148">
        <f t="shared" si="9"/>
        <v>0</v>
      </c>
      <c r="AY42" s="148">
        <f t="shared" si="9"/>
        <v>0</v>
      </c>
      <c r="AZ42" s="148">
        <f t="shared" si="9"/>
        <v>0</v>
      </c>
      <c r="BA42" s="148">
        <f t="shared" si="9"/>
        <v>0</v>
      </c>
      <c r="BB42" s="148">
        <f t="shared" si="9"/>
        <v>0</v>
      </c>
      <c r="BC42" s="148">
        <f t="shared" si="9"/>
        <v>0</v>
      </c>
      <c r="BD42" s="148">
        <f t="shared" si="9"/>
        <v>0</v>
      </c>
      <c r="BE42" s="148">
        <f t="shared" si="9"/>
        <v>0</v>
      </c>
      <c r="BK42" t="str">
        <f>IF(G42="","",VLOOKUP(G42,과정코드!$A$2:$B$494,2,0))</f>
        <v>COL0104415</v>
      </c>
      <c r="BL42" s="621"/>
    </row>
    <row r="43" spans="1:65" ht="23.1" customHeight="1">
      <c r="A43" s="787"/>
      <c r="B43" s="4">
        <v>32</v>
      </c>
      <c r="C43" s="161" t="s">
        <v>20</v>
      </c>
      <c r="D43" s="18" t="s">
        <v>21</v>
      </c>
      <c r="E43" s="18"/>
      <c r="F43" s="154"/>
      <c r="G43" s="139" t="s">
        <v>97</v>
      </c>
      <c r="H43" s="93" t="str">
        <f t="shared" si="4"/>
        <v>바로가기</v>
      </c>
      <c r="I43" s="24">
        <v>3</v>
      </c>
      <c r="J43" s="25">
        <v>21</v>
      </c>
      <c r="K43" s="17">
        <v>590</v>
      </c>
      <c r="L43" s="17">
        <v>650</v>
      </c>
      <c r="M43" s="132"/>
      <c r="N43" s="28"/>
      <c r="O43" s="132"/>
      <c r="P43" s="475"/>
      <c r="Q43" s="132" t="s">
        <v>65</v>
      </c>
      <c r="R43" s="475"/>
      <c r="S43" s="132"/>
      <c r="T43" s="28"/>
      <c r="U43" s="132"/>
      <c r="V43" s="28"/>
      <c r="W43" s="132"/>
      <c r="X43" s="442"/>
      <c r="Y43" s="147">
        <f t="shared" ref="Y43:Y44" si="10">COUNTA($M43:$X43)</f>
        <v>1</v>
      </c>
      <c r="Z43" s="149">
        <f t="shared" ref="Z43:Z45" si="11">AA43+AD43</f>
        <v>1</v>
      </c>
      <c r="AA43" s="150">
        <f t="shared" ref="AA43:AA45" si="12">AB43+AC43</f>
        <v>0</v>
      </c>
      <c r="AB43" s="147">
        <f t="array" ref="AB43">(SUM(LEN($M43:$X43)-LEN(SUBSTITUTE($M43:$X43,"역삼","")))/LEN("역삼"))</f>
        <v>0</v>
      </c>
      <c r="AC43" s="147">
        <f t="array" ref="AC43">SUM(SUM(LEN($M43:X43)-LEN(SUBSTITUTE($M43:X43,"선릉","")))/LEN("선릉"),SUM(LEN(M43:$X43)-LEN(SUBSTITUTE($M43:$X43,"가산","")))/LEN("가산"))</f>
        <v>0</v>
      </c>
      <c r="AD43" s="150">
        <f t="shared" si="5"/>
        <v>1</v>
      </c>
      <c r="AE43" s="147">
        <f t="array" ref="AE43">(SUM(LEN($M43:$X43)-LEN(SUBSTITUTE($M43:$X43,"대전","")))/LEN("대전"))</f>
        <v>1</v>
      </c>
      <c r="AF43" s="147">
        <f t="array" ref="AF43">(SUM(LEN($M43:$X43)-LEN(SUBSTITUTE($M43:$X43,"대구","")))/LEN("대구"))</f>
        <v>0</v>
      </c>
      <c r="AG43" s="147">
        <f t="array" ref="AG43">(SUM(LEN($M43:$X43)-LEN(SUBSTITUTE($M43:$X43,"부산","")))/LEN("부산"))</f>
        <v>0</v>
      </c>
      <c r="AH43" s="147">
        <f t="array" ref="AH43">(SUM(LEN($M43:$X43)-LEN(SUBSTITUTE($M43:$X43,"광주","")))/LEN("광주"))</f>
        <v>0</v>
      </c>
      <c r="AI43" s="147">
        <f t="array" ref="AI43">SUM(SUM(LEN($M43:$X43)-LEN(SUBSTITUTE($M43:$X43,"수원","")))/LEN("수원"),SUM(LEN($M43:$X43)-LEN(SUBSTITUTE($M43:$X43,"춘천","")))/LEN("춘천"),SUM(LEN($M43:$X43)-LEN(SUBSTITUTE($M43:$X43,"의정부","")))/LEN("의정부"),SUM(LEN($M43:$X43)-LEN(SUBSTITUTE($M43:$X43,"원주","")))/LEN("원주"))</f>
        <v>0</v>
      </c>
      <c r="AJ43" s="147">
        <f t="array" ref="AJ43">(SUM(LEN($M43:$X43)-LEN(SUBSTITUTE($M43:$X43,"청주","")))/LEN("청주"))</f>
        <v>0</v>
      </c>
      <c r="AK43" s="147">
        <f t="array" ref="AK43">(SUM(LEN($M43:$X43)-LEN(SUBSTITUTE($M43:$X43,"인천","")))/LEN("인천"))</f>
        <v>0</v>
      </c>
      <c r="AL43" s="147">
        <f t="array" ref="AL43">SUM(SUM(LEN($M43:X43)-LEN(SUBSTITUTE($M43:X43,"충북","")))/LEN("충북"),SUM(LEN(M43:$X43)-LEN(SUBSTITUTE($M43:$X43,"아산","")))/LEN("아산"))</f>
        <v>0</v>
      </c>
      <c r="AM43" s="147">
        <f t="array" ref="AM43">(SUM(LEN($M43:$X43)-LEN(SUBSTITUTE($M43:$X43,"울산","")))/LEN("울산"))</f>
        <v>0</v>
      </c>
      <c r="AN43" s="147">
        <f t="array" ref="AN43">(SUM(LEN($M43:$X43)-LEN(SUBSTITUTE($M43:$X43,"창원","")))/LEN("창원"))</f>
        <v>0</v>
      </c>
      <c r="AO43" s="147">
        <f t="array" ref="AO43">(SUM(LEN($M43:$X43)-LEN(SUBSTITUTE($M43:$X43,"전주","")))/LEN("전주"))</f>
        <v>0</v>
      </c>
      <c r="AP43" s="153">
        <f t="shared" ref="AP43:AP45" si="13">AQ43+AT43</f>
        <v>3</v>
      </c>
      <c r="AQ43" s="151">
        <f t="shared" si="6"/>
        <v>0</v>
      </c>
      <c r="AR43" s="148">
        <f t="shared" si="7"/>
        <v>0</v>
      </c>
      <c r="AS43" s="148">
        <f t="shared" si="7"/>
        <v>0</v>
      </c>
      <c r="AT43" s="151">
        <f t="shared" ref="AT43:AT45" si="14">SUM(AU43:BE43)</f>
        <v>3</v>
      </c>
      <c r="AU43" s="148">
        <f t="shared" ref="AU43:BE46" si="15">$I43*AE43</f>
        <v>3</v>
      </c>
      <c r="AV43" s="148">
        <f t="shared" si="15"/>
        <v>0</v>
      </c>
      <c r="AW43" s="148">
        <f t="shared" si="15"/>
        <v>0</v>
      </c>
      <c r="AX43" s="148">
        <f t="shared" si="9"/>
        <v>0</v>
      </c>
      <c r="AY43" s="148">
        <f t="shared" si="9"/>
        <v>0</v>
      </c>
      <c r="AZ43" s="148">
        <f t="shared" si="9"/>
        <v>0</v>
      </c>
      <c r="BA43" s="148">
        <f t="shared" si="9"/>
        <v>0</v>
      </c>
      <c r="BB43" s="148">
        <f t="shared" si="9"/>
        <v>0</v>
      </c>
      <c r="BC43" s="148">
        <f t="shared" si="9"/>
        <v>0</v>
      </c>
      <c r="BD43" s="148">
        <f t="shared" si="9"/>
        <v>0</v>
      </c>
      <c r="BE43" s="148">
        <f t="shared" si="9"/>
        <v>0</v>
      </c>
      <c r="BK43" t="str">
        <f>IF(G43="","",VLOOKUP(G43,과정코드!$A$2:$B$494,2,0))</f>
        <v>COL0104408</v>
      </c>
      <c r="BL43" s="618"/>
    </row>
    <row r="44" spans="1:65" ht="23.1" customHeight="1">
      <c r="A44" s="787"/>
      <c r="B44" s="4">
        <v>33</v>
      </c>
      <c r="C44" s="161" t="s">
        <v>20</v>
      </c>
      <c r="D44" s="18" t="s">
        <v>21</v>
      </c>
      <c r="E44" s="18"/>
      <c r="F44" s="154"/>
      <c r="G44" s="139" t="s">
        <v>79</v>
      </c>
      <c r="H44" s="93" t="str">
        <f t="shared" si="4"/>
        <v>바로가기</v>
      </c>
      <c r="I44" s="24">
        <v>1</v>
      </c>
      <c r="J44" s="25">
        <v>7</v>
      </c>
      <c r="K44" s="17">
        <v>300</v>
      </c>
      <c r="L44" s="17">
        <v>330</v>
      </c>
      <c r="M44" s="132"/>
      <c r="N44" s="28"/>
      <c r="O44" s="132"/>
      <c r="P44" s="475"/>
      <c r="Q44" s="132"/>
      <c r="R44" s="475" t="s">
        <v>1573</v>
      </c>
      <c r="S44" s="132"/>
      <c r="T44" s="28"/>
      <c r="U44" s="132"/>
      <c r="V44" s="28"/>
      <c r="W44" s="132"/>
      <c r="X44" s="442"/>
      <c r="Y44" s="147">
        <f t="shared" si="10"/>
        <v>1</v>
      </c>
      <c r="Z44" s="149">
        <f t="shared" si="11"/>
        <v>1</v>
      </c>
      <c r="AA44" s="150">
        <f t="shared" si="12"/>
        <v>0</v>
      </c>
      <c r="AB44" s="147">
        <f t="array" ref="AB44">(SUM(LEN($M44:$X44)-LEN(SUBSTITUTE($M44:$X44,"역삼","")))/LEN("역삼"))</f>
        <v>0</v>
      </c>
      <c r="AC44" s="147">
        <f t="array" ref="AC44">SUM(SUM(LEN($M44:X44)-LEN(SUBSTITUTE($M44:X44,"선릉","")))/LEN("선릉"),SUM(LEN(M44:$X44)-LEN(SUBSTITUTE($M44:$X44,"가산","")))/LEN("가산"))</f>
        <v>0</v>
      </c>
      <c r="AD44" s="150">
        <f t="shared" si="5"/>
        <v>1</v>
      </c>
      <c r="AE44" s="147">
        <f t="array" ref="AE44">(SUM(LEN($M44:$X44)-LEN(SUBSTITUTE($M44:$X44,"대전","")))/LEN("대전"))</f>
        <v>1</v>
      </c>
      <c r="AF44" s="147">
        <f t="array" ref="AF44">(SUM(LEN($M44:$X44)-LEN(SUBSTITUTE($M44:$X44,"대구","")))/LEN("대구"))</f>
        <v>0</v>
      </c>
      <c r="AG44" s="147">
        <f t="array" ref="AG44">(SUM(LEN($M44:$X44)-LEN(SUBSTITUTE($M44:$X44,"부산","")))/LEN("부산"))</f>
        <v>0</v>
      </c>
      <c r="AH44" s="147">
        <f t="array" ref="AH44">(SUM(LEN($M44:$X44)-LEN(SUBSTITUTE($M44:$X44,"광주","")))/LEN("광주"))</f>
        <v>0</v>
      </c>
      <c r="AI44" s="147">
        <f t="array" ref="AI44">SUM(SUM(LEN($M44:$X44)-LEN(SUBSTITUTE($M44:$X44,"수원","")))/LEN("수원"),SUM(LEN($M44:$X44)-LEN(SUBSTITUTE($M44:$X44,"춘천","")))/LEN("춘천"),SUM(LEN($M44:$X44)-LEN(SUBSTITUTE($M44:$X44,"의정부","")))/LEN("의정부"),SUM(LEN($M44:$X44)-LEN(SUBSTITUTE($M44:$X44,"원주","")))/LEN("원주"))</f>
        <v>0</v>
      </c>
      <c r="AJ44" s="147">
        <f t="array" ref="AJ44">(SUM(LEN($M44:$X44)-LEN(SUBSTITUTE($M44:$X44,"청주","")))/LEN("청주"))</f>
        <v>0</v>
      </c>
      <c r="AK44" s="147">
        <f t="array" ref="AK44">(SUM(LEN($M44:$X44)-LEN(SUBSTITUTE($M44:$X44,"인천","")))/LEN("인천"))</f>
        <v>0</v>
      </c>
      <c r="AL44" s="147">
        <f t="array" ref="AL44">SUM(SUM(LEN($M44:X44)-LEN(SUBSTITUTE($M44:X44,"충북","")))/LEN("충북"),SUM(LEN(M44:$X44)-LEN(SUBSTITUTE($M44:$X44,"아산","")))/LEN("아산"))</f>
        <v>0</v>
      </c>
      <c r="AM44" s="147">
        <f t="array" ref="AM44">(SUM(LEN($M44:$X44)-LEN(SUBSTITUTE($M44:$X44,"울산","")))/LEN("울산"))</f>
        <v>0</v>
      </c>
      <c r="AN44" s="147">
        <f t="array" ref="AN44">(SUM(LEN($M44:$X44)-LEN(SUBSTITUTE($M44:$X44,"창원","")))/LEN("창원"))</f>
        <v>0</v>
      </c>
      <c r="AO44" s="147">
        <f t="array" ref="AO44">(SUM(LEN($M44:$X44)-LEN(SUBSTITUTE($M44:$X44,"전주","")))/LEN("전주"))</f>
        <v>0</v>
      </c>
      <c r="AP44" s="153">
        <f t="shared" si="13"/>
        <v>1</v>
      </c>
      <c r="AQ44" s="151">
        <f t="shared" si="6"/>
        <v>0</v>
      </c>
      <c r="AR44" s="148">
        <f t="shared" si="7"/>
        <v>0</v>
      </c>
      <c r="AS44" s="148">
        <f t="shared" si="7"/>
        <v>0</v>
      </c>
      <c r="AT44" s="151">
        <f t="shared" si="14"/>
        <v>1</v>
      </c>
      <c r="AU44" s="148">
        <f t="shared" si="15"/>
        <v>1</v>
      </c>
      <c r="AV44" s="148">
        <f t="shared" si="15"/>
        <v>0</v>
      </c>
      <c r="AW44" s="148">
        <f t="shared" si="15"/>
        <v>0</v>
      </c>
      <c r="AX44" s="148">
        <f t="shared" si="9"/>
        <v>0</v>
      </c>
      <c r="AY44" s="148">
        <f t="shared" si="9"/>
        <v>0</v>
      </c>
      <c r="AZ44" s="148">
        <f t="shared" si="9"/>
        <v>0</v>
      </c>
      <c r="BA44" s="148">
        <f t="shared" si="9"/>
        <v>0</v>
      </c>
      <c r="BB44" s="148">
        <f t="shared" si="9"/>
        <v>0</v>
      </c>
      <c r="BC44" s="148">
        <f t="shared" si="9"/>
        <v>0</v>
      </c>
      <c r="BD44" s="148">
        <f t="shared" si="9"/>
        <v>0</v>
      </c>
      <c r="BE44" s="148">
        <f t="shared" si="9"/>
        <v>0</v>
      </c>
      <c r="BK44" t="str">
        <f>IF(G44="","",VLOOKUP(G44,과정코드!$A$2:$B$494,2,0))</f>
        <v>COL0104413</v>
      </c>
      <c r="BL44" s="619"/>
    </row>
    <row r="45" spans="1:65" ht="23.1" customHeight="1">
      <c r="A45" s="787"/>
      <c r="B45" s="4">
        <v>34</v>
      </c>
      <c r="C45" s="161" t="s">
        <v>20</v>
      </c>
      <c r="D45" s="18" t="s">
        <v>21</v>
      </c>
      <c r="E45" s="18"/>
      <c r="F45" s="154"/>
      <c r="G45" s="139" t="s">
        <v>419</v>
      </c>
      <c r="H45" s="93" t="str">
        <f t="shared" si="4"/>
        <v>바로가기</v>
      </c>
      <c r="I45" s="24">
        <v>1</v>
      </c>
      <c r="J45" s="29">
        <v>7</v>
      </c>
      <c r="K45" s="17">
        <v>300</v>
      </c>
      <c r="L45" s="17">
        <v>330</v>
      </c>
      <c r="M45" s="132"/>
      <c r="N45" s="28"/>
      <c r="O45" s="132"/>
      <c r="P45" s="475"/>
      <c r="Q45" s="132"/>
      <c r="R45" s="475"/>
      <c r="S45" s="132"/>
      <c r="T45" s="28"/>
      <c r="U45" s="132" t="s">
        <v>303</v>
      </c>
      <c r="V45" s="28"/>
      <c r="W45" s="132"/>
      <c r="X45" s="442"/>
      <c r="Y45" s="147">
        <f>COUNTA($M45:$X45)</f>
        <v>1</v>
      </c>
      <c r="Z45" s="149">
        <f t="shared" si="11"/>
        <v>1</v>
      </c>
      <c r="AA45" s="150">
        <f t="shared" si="12"/>
        <v>0</v>
      </c>
      <c r="AB45" s="147">
        <f t="array" ref="AB45">(SUM(LEN($M45:$X45)-LEN(SUBSTITUTE($M45:$X45,"역삼","")))/LEN("역삼"))</f>
        <v>0</v>
      </c>
      <c r="AC45" s="147">
        <f t="array" ref="AC45">SUM(SUM(LEN($M45:X45)-LEN(SUBSTITUTE($M45:X45,"선릉","")))/LEN("선릉"),SUM(LEN(M45:$X45)-LEN(SUBSTITUTE($M45:$X45,"가산","")))/LEN("가산"))</f>
        <v>0</v>
      </c>
      <c r="AD45" s="150">
        <f t="shared" si="5"/>
        <v>1</v>
      </c>
      <c r="AE45" s="147">
        <f t="array" ref="AE45">(SUM(LEN($M45:$X45)-LEN(SUBSTITUTE($M45:$X45,"대전","")))/LEN("대전"))</f>
        <v>1</v>
      </c>
      <c r="AF45" s="147">
        <f t="array" ref="AF45">(SUM(LEN($M45:$X45)-LEN(SUBSTITUTE($M45:$X45,"대구","")))/LEN("대구"))</f>
        <v>0</v>
      </c>
      <c r="AG45" s="147">
        <f t="array" ref="AG45">(SUM(LEN($M45:$X45)-LEN(SUBSTITUTE($M45:$X45,"부산","")))/LEN("부산"))</f>
        <v>0</v>
      </c>
      <c r="AH45" s="147">
        <f t="array" ref="AH45">(SUM(LEN($M45:$X45)-LEN(SUBSTITUTE($M45:$X45,"광주","")))/LEN("광주"))</f>
        <v>0</v>
      </c>
      <c r="AI45" s="147">
        <f t="array" ref="AI45">SUM(SUM(LEN($M45:$X45)-LEN(SUBSTITUTE($M45:$X45,"수원","")))/LEN("수원"),SUM(LEN($M45:$X45)-LEN(SUBSTITUTE($M45:$X45,"춘천","")))/LEN("춘천"),SUM(LEN($M45:$X45)-LEN(SUBSTITUTE($M45:$X45,"의정부","")))/LEN("의정부"),SUM(LEN($M45:$X45)-LEN(SUBSTITUTE($M45:$X45,"원주","")))/LEN("원주"))</f>
        <v>0</v>
      </c>
      <c r="AJ45" s="147">
        <f t="array" ref="AJ45">(SUM(LEN($M45:$X45)-LEN(SUBSTITUTE($M45:$X45,"청주","")))/LEN("청주"))</f>
        <v>0</v>
      </c>
      <c r="AK45" s="147">
        <f t="array" ref="AK45">(SUM(LEN($M45:$X45)-LEN(SUBSTITUTE($M45:$X45,"인천","")))/LEN("인천"))</f>
        <v>0</v>
      </c>
      <c r="AL45" s="147">
        <f t="array" ref="AL45">SUM(SUM(LEN($M45:X45)-LEN(SUBSTITUTE($M45:X45,"충북","")))/LEN("충북"),SUM(LEN(M45:$X45)-LEN(SUBSTITUTE($M45:$X45,"아산","")))/LEN("아산"))</f>
        <v>0</v>
      </c>
      <c r="AM45" s="147">
        <f t="array" ref="AM45">(SUM(LEN($M45:$X45)-LEN(SUBSTITUTE($M45:$X45,"울산","")))/LEN("울산"))</f>
        <v>0</v>
      </c>
      <c r="AN45" s="147">
        <f t="array" ref="AN45">(SUM(LEN($M45:$X45)-LEN(SUBSTITUTE($M45:$X45,"창원","")))/LEN("창원"))</f>
        <v>0</v>
      </c>
      <c r="AO45" s="147">
        <f t="array" ref="AO45">(SUM(LEN($M45:$X45)-LEN(SUBSTITUTE($M45:$X45,"전주","")))/LEN("전주"))</f>
        <v>0</v>
      </c>
      <c r="AP45" s="153">
        <f t="shared" si="13"/>
        <v>1</v>
      </c>
      <c r="AQ45" s="151">
        <f t="shared" si="6"/>
        <v>0</v>
      </c>
      <c r="AR45" s="148">
        <f t="shared" si="7"/>
        <v>0</v>
      </c>
      <c r="AS45" s="148">
        <f t="shared" si="7"/>
        <v>0</v>
      </c>
      <c r="AT45" s="151">
        <f t="shared" si="14"/>
        <v>1</v>
      </c>
      <c r="AU45" s="148">
        <f t="shared" si="15"/>
        <v>1</v>
      </c>
      <c r="AV45" s="148">
        <f t="shared" si="15"/>
        <v>0</v>
      </c>
      <c r="AW45" s="148">
        <f t="shared" si="15"/>
        <v>0</v>
      </c>
      <c r="AX45" s="148">
        <f t="shared" si="9"/>
        <v>0</v>
      </c>
      <c r="AY45" s="148">
        <f t="shared" si="9"/>
        <v>0</v>
      </c>
      <c r="AZ45" s="148">
        <f t="shared" si="9"/>
        <v>0</v>
      </c>
      <c r="BA45" s="148">
        <f t="shared" si="9"/>
        <v>0</v>
      </c>
      <c r="BB45" s="148">
        <f t="shared" si="9"/>
        <v>0</v>
      </c>
      <c r="BC45" s="148">
        <f t="shared" si="9"/>
        <v>0</v>
      </c>
      <c r="BD45" s="148">
        <f t="shared" si="9"/>
        <v>0</v>
      </c>
      <c r="BE45" s="148">
        <f t="shared" si="9"/>
        <v>0</v>
      </c>
      <c r="BK45" t="str">
        <f>IF(G45="","",VLOOKUP(G45,과정코드!$A$2:$B$494,2,0))</f>
        <v>COL0104421</v>
      </c>
      <c r="BL45" s="620"/>
    </row>
    <row r="46" spans="1:65" ht="23.1" customHeight="1">
      <c r="A46" s="787"/>
      <c r="B46" s="4">
        <v>35</v>
      </c>
      <c r="C46" s="161" t="s">
        <v>20</v>
      </c>
      <c r="D46" s="18" t="s">
        <v>21</v>
      </c>
      <c r="E46" s="18"/>
      <c r="F46" s="18" t="s">
        <v>362</v>
      </c>
      <c r="G46" s="476" t="s">
        <v>80</v>
      </c>
      <c r="H46" s="93" t="str">
        <f t="shared" si="4"/>
        <v>바로가기</v>
      </c>
      <c r="I46" s="24">
        <v>2</v>
      </c>
      <c r="J46" s="25">
        <v>14</v>
      </c>
      <c r="K46" s="345">
        <v>510</v>
      </c>
      <c r="L46" s="345">
        <v>560</v>
      </c>
      <c r="M46" s="132"/>
      <c r="N46" s="28"/>
      <c r="O46" s="132"/>
      <c r="P46" s="28"/>
      <c r="Q46" s="132" t="s">
        <v>94</v>
      </c>
      <c r="R46" s="28"/>
      <c r="S46" s="132"/>
      <c r="T46" s="28"/>
      <c r="U46" s="132"/>
      <c r="V46" s="475"/>
      <c r="W46" s="132"/>
      <c r="X46" s="442" t="s">
        <v>307</v>
      </c>
      <c r="Y46" s="147">
        <f t="shared" ref="Y46" si="16">COUNTA($M46:$X46)</f>
        <v>2</v>
      </c>
      <c r="Z46" s="149">
        <f t="shared" ref="Z46" si="17">AA46+AD46</f>
        <v>2</v>
      </c>
      <c r="AA46" s="150">
        <f t="shared" ref="AA46" si="18">AB46+AC46</f>
        <v>0</v>
      </c>
      <c r="AB46" s="147">
        <f t="array" ref="AB46">(SUM(LEN($M46:$X46)-LEN(SUBSTITUTE($M46:$X46,"역삼","")))/LEN("역삼"))</f>
        <v>0</v>
      </c>
      <c r="AC46" s="147">
        <f t="array" ref="AC46">SUM(SUM(LEN($M46:X46)-LEN(SUBSTITUTE($M46:X46,"선릉","")))/LEN("선릉"),SUM(LEN(M46:$X46)-LEN(SUBSTITUTE($M46:$X46,"가산","")))/LEN("가산"))</f>
        <v>0</v>
      </c>
      <c r="AD46" s="150">
        <f t="shared" ref="AD46" si="19">SUM(AE46:AO46)</f>
        <v>2</v>
      </c>
      <c r="AE46" s="147">
        <f t="array" ref="AE46">(SUM(LEN($M46:$X46)-LEN(SUBSTITUTE($M46:$X46,"대전","")))/LEN("대전"))</f>
        <v>2</v>
      </c>
      <c r="AF46" s="147">
        <f t="array" ref="AF46">(SUM(LEN($M46:$X46)-LEN(SUBSTITUTE($M46:$X46,"대구","")))/LEN("대구"))</f>
        <v>0</v>
      </c>
      <c r="AG46" s="147">
        <f t="array" ref="AG46">(SUM(LEN($M46:$X46)-LEN(SUBSTITUTE($M46:$X46,"부산","")))/LEN("부산"))</f>
        <v>0</v>
      </c>
      <c r="AH46" s="147">
        <f t="array" ref="AH46">(SUM(LEN($M46:$X46)-LEN(SUBSTITUTE($M46:$X46,"광주","")))/LEN("광주"))</f>
        <v>0</v>
      </c>
      <c r="AI46" s="147">
        <f t="array" ref="AI46">SUM(SUM(LEN($M46:$X46)-LEN(SUBSTITUTE($M46:$X46,"수원","")))/LEN("수원"),SUM(LEN($M46:$X46)-LEN(SUBSTITUTE($M46:$X46,"춘천","")))/LEN("춘천"),SUM(LEN($M46:$X46)-LEN(SUBSTITUTE($M46:$X46,"의정부","")))/LEN("의정부"),SUM(LEN($M46:$X46)-LEN(SUBSTITUTE($M46:$X46,"원주","")))/LEN("원주"))</f>
        <v>0</v>
      </c>
      <c r="AJ46" s="147">
        <f t="array" ref="AJ46">(SUM(LEN($M46:$X46)-LEN(SUBSTITUTE($M46:$X46,"청주","")))/LEN("청주"))</f>
        <v>0</v>
      </c>
      <c r="AK46" s="147">
        <f t="array" ref="AK46">(SUM(LEN($M46:$X46)-LEN(SUBSTITUTE($M46:$X46,"인천","")))/LEN("인천"))</f>
        <v>0</v>
      </c>
      <c r="AL46" s="147">
        <f t="array" ref="AL46">SUM(SUM(LEN($M46:X46)-LEN(SUBSTITUTE($M46:X46,"충북","")))/LEN("충북"),SUM(LEN(M46:$X46)-LEN(SUBSTITUTE($M46:$X46,"아산","")))/LEN("아산"))</f>
        <v>0</v>
      </c>
      <c r="AM46" s="147">
        <f t="array" ref="AM46">(SUM(LEN($M46:$X46)-LEN(SUBSTITUTE($M46:$X46,"울산","")))/LEN("울산"))</f>
        <v>0</v>
      </c>
      <c r="AN46" s="147">
        <f t="array" ref="AN46">(SUM(LEN($M46:$X46)-LEN(SUBSTITUTE($M46:$X46,"창원","")))/LEN("창원"))</f>
        <v>0</v>
      </c>
      <c r="AO46" s="147">
        <f t="array" ref="AO46">(SUM(LEN($M46:$X46)-LEN(SUBSTITUTE($M46:$X46,"전주","")))/LEN("전주"))</f>
        <v>0</v>
      </c>
      <c r="AP46" s="153">
        <f t="shared" ref="AP46" si="20">AQ46+AT46</f>
        <v>4</v>
      </c>
      <c r="AQ46" s="151">
        <f t="shared" ref="AQ46" si="21">AR46+AS46</f>
        <v>0</v>
      </c>
      <c r="AR46" s="148">
        <f t="shared" ref="AR46:AS46" si="22">$I46*AB46</f>
        <v>0</v>
      </c>
      <c r="AS46" s="148">
        <f t="shared" si="22"/>
        <v>0</v>
      </c>
      <c r="AT46" s="151">
        <f t="shared" ref="AT46" si="23">SUM(AU46:BE46)</f>
        <v>4</v>
      </c>
      <c r="AU46" s="148">
        <f t="shared" si="15"/>
        <v>4</v>
      </c>
      <c r="AV46" s="148">
        <f t="shared" si="15"/>
        <v>0</v>
      </c>
      <c r="AW46" s="148">
        <f t="shared" si="15"/>
        <v>0</v>
      </c>
      <c r="AX46" s="148">
        <f t="shared" si="15"/>
        <v>0</v>
      </c>
      <c r="AY46" s="148">
        <f t="shared" si="15"/>
        <v>0</v>
      </c>
      <c r="AZ46" s="148">
        <f t="shared" si="15"/>
        <v>0</v>
      </c>
      <c r="BA46" s="148">
        <f t="shared" si="15"/>
        <v>0</v>
      </c>
      <c r="BB46" s="148">
        <f t="shared" si="15"/>
        <v>0</v>
      </c>
      <c r="BC46" s="148">
        <f t="shared" si="15"/>
        <v>0</v>
      </c>
      <c r="BD46" s="148">
        <f t="shared" si="15"/>
        <v>0</v>
      </c>
      <c r="BE46" s="148">
        <f t="shared" si="15"/>
        <v>0</v>
      </c>
      <c r="BK46" t="str">
        <f>IF(G46="","",VLOOKUP(G46,과정코드!$A$2:$B$494,2,0))</f>
        <v>COL0104422</v>
      </c>
      <c r="BL46" s="621"/>
      <c r="BM46" s="598"/>
    </row>
    <row r="47" spans="1:65" ht="30" customHeight="1">
      <c r="A47" s="474" t="s">
        <v>1671</v>
      </c>
      <c r="B47" s="90"/>
      <c r="C47" s="90"/>
      <c r="D47" s="90"/>
      <c r="E47" s="90"/>
      <c r="F47" s="90"/>
      <c r="G47" s="90"/>
      <c r="H47" s="95"/>
      <c r="I47" s="94"/>
      <c r="J47" s="90"/>
      <c r="K47" s="90"/>
      <c r="L47" s="91"/>
      <c r="M47" s="37" t="s">
        <v>16</v>
      </c>
      <c r="N47" s="37" t="s">
        <v>7</v>
      </c>
      <c r="O47" s="37" t="s">
        <v>9</v>
      </c>
      <c r="P47" s="37" t="s">
        <v>1</v>
      </c>
      <c r="Q47" s="37" t="s">
        <v>14</v>
      </c>
      <c r="R47" s="37" t="s">
        <v>0</v>
      </c>
      <c r="S47" s="37" t="s">
        <v>17</v>
      </c>
      <c r="T47" s="37" t="s">
        <v>13</v>
      </c>
      <c r="U47" s="37" t="s">
        <v>2</v>
      </c>
      <c r="V47" s="37" t="s">
        <v>11</v>
      </c>
      <c r="W47" s="37" t="s">
        <v>8</v>
      </c>
      <c r="X47" s="37" t="s">
        <v>19</v>
      </c>
      <c r="Y47" s="152">
        <f t="shared" ref="Y47:BE47" si="24">SUM(Y48:Y52)</f>
        <v>7</v>
      </c>
      <c r="Z47" s="152">
        <f t="shared" si="24"/>
        <v>7</v>
      </c>
      <c r="AA47" s="152">
        <f t="shared" si="24"/>
        <v>0</v>
      </c>
      <c r="AB47" s="152">
        <f t="shared" si="24"/>
        <v>0</v>
      </c>
      <c r="AC47" s="152">
        <f t="shared" si="24"/>
        <v>0</v>
      </c>
      <c r="AD47" s="152">
        <f t="shared" si="24"/>
        <v>7</v>
      </c>
      <c r="AE47" s="152">
        <f t="shared" si="24"/>
        <v>7</v>
      </c>
      <c r="AF47" s="152">
        <f t="shared" si="24"/>
        <v>0</v>
      </c>
      <c r="AG47" s="152">
        <f t="shared" si="24"/>
        <v>0</v>
      </c>
      <c r="AH47" s="152">
        <f t="shared" si="24"/>
        <v>0</v>
      </c>
      <c r="AI47" s="152">
        <f t="shared" si="24"/>
        <v>0</v>
      </c>
      <c r="AJ47" s="152">
        <f t="shared" si="24"/>
        <v>0</v>
      </c>
      <c r="AK47" s="152">
        <f t="shared" si="24"/>
        <v>0</v>
      </c>
      <c r="AL47" s="152">
        <f t="shared" si="24"/>
        <v>0</v>
      </c>
      <c r="AM47" s="152">
        <f t="shared" si="24"/>
        <v>0</v>
      </c>
      <c r="AN47" s="152">
        <f t="shared" si="24"/>
        <v>0</v>
      </c>
      <c r="AO47" s="152">
        <f t="shared" si="24"/>
        <v>0</v>
      </c>
      <c r="AP47" s="152">
        <f t="shared" si="24"/>
        <v>13</v>
      </c>
      <c r="AQ47" s="152">
        <f t="shared" si="24"/>
        <v>0</v>
      </c>
      <c r="AR47" s="152">
        <f t="shared" si="24"/>
        <v>0</v>
      </c>
      <c r="AS47" s="152">
        <f t="shared" si="24"/>
        <v>0</v>
      </c>
      <c r="AT47" s="152">
        <f t="shared" si="24"/>
        <v>13</v>
      </c>
      <c r="AU47" s="152">
        <f t="shared" si="24"/>
        <v>13</v>
      </c>
      <c r="AV47" s="152">
        <f t="shared" si="24"/>
        <v>0</v>
      </c>
      <c r="AW47" s="152">
        <f t="shared" si="24"/>
        <v>0</v>
      </c>
      <c r="AX47" s="152">
        <f t="shared" si="24"/>
        <v>0</v>
      </c>
      <c r="AY47" s="152">
        <f t="shared" si="24"/>
        <v>0</v>
      </c>
      <c r="AZ47" s="152">
        <f t="shared" si="24"/>
        <v>0</v>
      </c>
      <c r="BA47" s="152">
        <f t="shared" si="24"/>
        <v>0</v>
      </c>
      <c r="BB47" s="152">
        <f t="shared" si="24"/>
        <v>0</v>
      </c>
      <c r="BC47" s="152">
        <f t="shared" si="24"/>
        <v>0</v>
      </c>
      <c r="BD47" s="152">
        <f t="shared" si="24"/>
        <v>0</v>
      </c>
      <c r="BE47" s="152">
        <f t="shared" si="24"/>
        <v>0</v>
      </c>
      <c r="BK47" t="str">
        <f>IF(G47="","",VLOOKUP(G47,과정코드!$A$2:$B$494,2,0))</f>
        <v/>
      </c>
      <c r="BL47" s="618"/>
    </row>
    <row r="48" spans="1:65" ht="23.1" customHeight="1">
      <c r="A48" s="769" t="s">
        <v>37</v>
      </c>
      <c r="B48" s="4">
        <v>36</v>
      </c>
      <c r="C48" s="161" t="s">
        <v>20</v>
      </c>
      <c r="D48" s="18" t="s">
        <v>21</v>
      </c>
      <c r="E48" s="18"/>
      <c r="F48" s="154"/>
      <c r="G48" s="138" t="s">
        <v>85</v>
      </c>
      <c r="H48" s="93" t="str">
        <f t="shared" ref="H48:H52" si="25">IFERROR(HYPERLINK("https://www.ksaedu.or.kr/front/btoc/crs/off/crssesDetail.html?crscd="&amp;BK48,"바로가기"),"")</f>
        <v>바로가기</v>
      </c>
      <c r="I48" s="31">
        <v>2</v>
      </c>
      <c r="J48" s="29">
        <v>14</v>
      </c>
      <c r="K48" s="17">
        <v>450</v>
      </c>
      <c r="L48" s="17">
        <v>500</v>
      </c>
      <c r="M48" s="135"/>
      <c r="N48" s="23"/>
      <c r="O48" s="135" t="s">
        <v>112</v>
      </c>
      <c r="P48" s="23"/>
      <c r="Q48" s="135"/>
      <c r="R48" s="23"/>
      <c r="S48" s="135"/>
      <c r="T48" s="100"/>
      <c r="U48" s="135" t="s">
        <v>102</v>
      </c>
      <c r="V48" s="100"/>
      <c r="W48" s="135"/>
      <c r="X48" s="100"/>
      <c r="Y48" s="147">
        <f>COUNTA($M48:$X48)</f>
        <v>2</v>
      </c>
      <c r="Z48" s="149">
        <f t="shared" ref="Z48:Z52" si="26">AA48+AD48</f>
        <v>2</v>
      </c>
      <c r="AA48" s="150">
        <f t="shared" ref="AA48:AA52" si="27">AB48+AC48</f>
        <v>0</v>
      </c>
      <c r="AB48" s="147">
        <f t="array" ref="AB48">(SUM(LEN($M48:$X48)-LEN(SUBSTITUTE($M48:$X48,"역삼","")))/LEN("역삼"))</f>
        <v>0</v>
      </c>
      <c r="AC48" s="147">
        <f t="array" ref="AC48">SUM(SUM(LEN($M48:X48)-LEN(SUBSTITUTE($M48:X48,"선릉","")))/LEN("선릉"),SUM(LEN(M48:$X48)-LEN(SUBSTITUTE($M48:$X48,"가산","")))/LEN("가산"))</f>
        <v>0</v>
      </c>
      <c r="AD48" s="150">
        <f t="shared" ref="AD48" si="28">SUM(AE48:AO48)</f>
        <v>2</v>
      </c>
      <c r="AE48" s="147">
        <f t="array" ref="AE48">(SUM(LEN($M48:$X48)-LEN(SUBSTITUTE($M48:$X48,"대전","")))/LEN("대전"))</f>
        <v>2</v>
      </c>
      <c r="AF48" s="147">
        <f t="array" ref="AF48">(SUM(LEN($M48:$X48)-LEN(SUBSTITUTE($M48:$X48,"대구","")))/LEN("대구"))</f>
        <v>0</v>
      </c>
      <c r="AG48" s="147">
        <f t="array" ref="AG48">(SUM(LEN($M48:$X48)-LEN(SUBSTITUTE($M48:$X48,"부산","")))/LEN("부산"))</f>
        <v>0</v>
      </c>
      <c r="AH48" s="147">
        <f t="array" ref="AH48">(SUM(LEN($M48:$X48)-LEN(SUBSTITUTE($M48:$X48,"광주","")))/LEN("광주"))</f>
        <v>0</v>
      </c>
      <c r="AI48" s="147">
        <f t="array" ref="AI48">SUM(SUM(LEN($M48:$X48)-LEN(SUBSTITUTE($M48:$X48,"수원","")))/LEN("수원"),SUM(LEN($M48:$X48)-LEN(SUBSTITUTE($M48:$X48,"춘천","")))/LEN("춘천"),SUM(LEN($M48:$X48)-LEN(SUBSTITUTE($M48:$X48,"의정부","")))/LEN("의정부"),SUM(LEN($M48:$X48)-LEN(SUBSTITUTE($M48:$X48,"원주","")))/LEN("원주"))</f>
        <v>0</v>
      </c>
      <c r="AJ48" s="147">
        <f t="array" ref="AJ48">(SUM(LEN($M48:$X48)-LEN(SUBSTITUTE($M48:$X48,"청주","")))/LEN("청주"))</f>
        <v>0</v>
      </c>
      <c r="AK48" s="147">
        <f t="array" ref="AK48">(SUM(LEN($M48:$X48)-LEN(SUBSTITUTE($M48:$X48,"인천","")))/LEN("인천"))</f>
        <v>0</v>
      </c>
      <c r="AL48" s="147">
        <f t="array" ref="AL48">SUM(SUM(LEN($M48:X48)-LEN(SUBSTITUTE($M48:X48,"충북","")))/LEN("충북"),SUM(LEN(M48:$X48)-LEN(SUBSTITUTE($M48:$X48,"아산","")))/LEN("아산"))</f>
        <v>0</v>
      </c>
      <c r="AM48" s="147">
        <f t="array" ref="AM48">(SUM(LEN($M48:$X48)-LEN(SUBSTITUTE($M48:$X48,"울산","")))/LEN("울산"))</f>
        <v>0</v>
      </c>
      <c r="AN48" s="147">
        <f t="array" ref="AN48">(SUM(LEN($M48:$X48)-LEN(SUBSTITUTE($M48:$X48,"창원","")))/LEN("창원"))</f>
        <v>0</v>
      </c>
      <c r="AO48" s="147">
        <f t="array" ref="AO48">(SUM(LEN($M48:$X48)-LEN(SUBSTITUTE($M48:$X48,"전주","")))/LEN("전주"))</f>
        <v>0</v>
      </c>
      <c r="AP48" s="153">
        <f t="shared" ref="AP48:AP52" si="29">AQ48+AT48</f>
        <v>4</v>
      </c>
      <c r="AQ48" s="151">
        <f t="shared" ref="AQ48:AQ52" si="30">AR48+AS48</f>
        <v>0</v>
      </c>
      <c r="AR48" s="148">
        <f t="shared" ref="AR48:AS51" si="31">$I48*AB48</f>
        <v>0</v>
      </c>
      <c r="AS48" s="148">
        <f t="shared" si="31"/>
        <v>0</v>
      </c>
      <c r="AT48" s="151">
        <f t="shared" ref="AT48" si="32">SUM(AU48:BE48)</f>
        <v>4</v>
      </c>
      <c r="AU48" s="148">
        <f t="shared" ref="AU48:BE51" si="33">$I48*AE48</f>
        <v>4</v>
      </c>
      <c r="AV48" s="148">
        <f t="shared" si="33"/>
        <v>0</v>
      </c>
      <c r="AW48" s="148">
        <f t="shared" si="33"/>
        <v>0</v>
      </c>
      <c r="AX48" s="148">
        <f t="shared" si="33"/>
        <v>0</v>
      </c>
      <c r="AY48" s="148">
        <f t="shared" si="33"/>
        <v>0</v>
      </c>
      <c r="AZ48" s="148">
        <f t="shared" si="33"/>
        <v>0</v>
      </c>
      <c r="BA48" s="148">
        <f t="shared" si="33"/>
        <v>0</v>
      </c>
      <c r="BB48" s="148">
        <f t="shared" si="33"/>
        <v>0</v>
      </c>
      <c r="BC48" s="148">
        <f t="shared" si="33"/>
        <v>0</v>
      </c>
      <c r="BD48" s="148">
        <f t="shared" si="33"/>
        <v>0</v>
      </c>
      <c r="BE48" s="148">
        <f t="shared" si="33"/>
        <v>0</v>
      </c>
      <c r="BK48" t="str">
        <f>IF(G48="","",VLOOKUP(G48,과정코드!$A$2:$B$494,2,0))</f>
        <v>COL0104431</v>
      </c>
      <c r="BL48" s="619"/>
    </row>
    <row r="49" spans="1:65" ht="23.1" customHeight="1">
      <c r="A49" s="770"/>
      <c r="B49" s="4">
        <v>37</v>
      </c>
      <c r="C49" s="161" t="s">
        <v>20</v>
      </c>
      <c r="D49" s="18" t="s">
        <v>21</v>
      </c>
      <c r="E49" s="18"/>
      <c r="F49" s="154"/>
      <c r="G49" s="673" t="s">
        <v>415</v>
      </c>
      <c r="H49" s="93" t="str">
        <f t="shared" si="25"/>
        <v>바로가기</v>
      </c>
      <c r="I49" s="24">
        <v>3</v>
      </c>
      <c r="J49" s="25">
        <v>21</v>
      </c>
      <c r="K49" s="17">
        <v>600</v>
      </c>
      <c r="L49" s="17">
        <v>660</v>
      </c>
      <c r="M49" s="135"/>
      <c r="N49" s="109"/>
      <c r="O49" s="135"/>
      <c r="P49" s="109" t="s">
        <v>77</v>
      </c>
      <c r="Q49" s="135"/>
      <c r="R49" s="100"/>
      <c r="S49" s="135"/>
      <c r="T49" s="100"/>
      <c r="U49" s="135"/>
      <c r="V49" s="100"/>
      <c r="W49" s="135"/>
      <c r="X49" s="100"/>
      <c r="Y49" s="147">
        <f t="shared" ref="Y49:Y52" si="34">COUNTA($M49:$X49)</f>
        <v>1</v>
      </c>
      <c r="Z49" s="149">
        <f t="shared" si="26"/>
        <v>1</v>
      </c>
      <c r="AA49" s="150">
        <f t="shared" si="27"/>
        <v>0</v>
      </c>
      <c r="AB49" s="147">
        <f t="array" ref="AB49">(SUM(LEN($M49:$X49)-LEN(SUBSTITUTE($M49:$X49,"역삼","")))/LEN("역삼"))</f>
        <v>0</v>
      </c>
      <c r="AC49" s="147">
        <f t="array" ref="AC49">SUM(SUM(LEN($M49:X49)-LEN(SUBSTITUTE($M49:X49,"선릉","")))/LEN("선릉"),SUM(LEN(M49:$X49)-LEN(SUBSTITUTE($M49:$X49,"가산","")))/LEN("가산"))</f>
        <v>0</v>
      </c>
      <c r="AD49" s="150">
        <f t="shared" ref="AD49:AD52" si="35">SUM(AE49:AO49)</f>
        <v>1</v>
      </c>
      <c r="AE49" s="147">
        <f t="array" ref="AE49">(SUM(LEN($M49:$X49)-LEN(SUBSTITUTE($M49:$X49,"대전","")))/LEN("대전"))</f>
        <v>1</v>
      </c>
      <c r="AF49" s="147">
        <f t="array" ref="AF49">(SUM(LEN($M49:$X49)-LEN(SUBSTITUTE($M49:$X49,"대구","")))/LEN("대구"))</f>
        <v>0</v>
      </c>
      <c r="AG49" s="147">
        <f t="array" ref="AG49">(SUM(LEN($M49:$X49)-LEN(SUBSTITUTE($M49:$X49,"부산","")))/LEN("부산"))</f>
        <v>0</v>
      </c>
      <c r="AH49" s="147">
        <f t="array" ref="AH49">(SUM(LEN($M49:$X49)-LEN(SUBSTITUTE($M49:$X49,"광주","")))/LEN("광주"))</f>
        <v>0</v>
      </c>
      <c r="AI49" s="147">
        <f t="array" ref="AI49">SUM(SUM(LEN($M49:$X49)-LEN(SUBSTITUTE($M49:$X49,"수원","")))/LEN("수원"),SUM(LEN($M49:$X49)-LEN(SUBSTITUTE($M49:$X49,"춘천","")))/LEN("춘천"),SUM(LEN($M49:$X49)-LEN(SUBSTITUTE($M49:$X49,"의정부","")))/LEN("의정부"),SUM(LEN($M49:$X49)-LEN(SUBSTITUTE($M49:$X49,"원주","")))/LEN("원주"))</f>
        <v>0</v>
      </c>
      <c r="AJ49" s="147">
        <f t="array" ref="AJ49">(SUM(LEN($M49:$X49)-LEN(SUBSTITUTE($M49:$X49,"청주","")))/LEN("청주"))</f>
        <v>0</v>
      </c>
      <c r="AK49" s="147">
        <f t="array" ref="AK49">(SUM(LEN($M49:$X49)-LEN(SUBSTITUTE($M49:$X49,"인천","")))/LEN("인천"))</f>
        <v>0</v>
      </c>
      <c r="AL49" s="147">
        <f t="array" ref="AL49">SUM(SUM(LEN($M49:X49)-LEN(SUBSTITUTE($M49:X49,"충북","")))/LEN("충북"),SUM(LEN(M49:$X49)-LEN(SUBSTITUTE($M49:$X49,"아산","")))/LEN("아산"))</f>
        <v>0</v>
      </c>
      <c r="AM49" s="147">
        <f t="array" ref="AM49">(SUM(LEN($M49:$X49)-LEN(SUBSTITUTE($M49:$X49,"울산","")))/LEN("울산"))</f>
        <v>0</v>
      </c>
      <c r="AN49" s="147">
        <f t="array" ref="AN49">(SUM(LEN($M49:$X49)-LEN(SUBSTITUTE($M49:$X49,"창원","")))/LEN("창원"))</f>
        <v>0</v>
      </c>
      <c r="AO49" s="147">
        <f t="array" ref="AO49">(SUM(LEN($M49:$X49)-LEN(SUBSTITUTE($M49:$X49,"전주","")))/LEN("전주"))</f>
        <v>0</v>
      </c>
      <c r="AP49" s="153">
        <f t="shared" si="29"/>
        <v>3</v>
      </c>
      <c r="AQ49" s="151">
        <f t="shared" si="30"/>
        <v>0</v>
      </c>
      <c r="AR49" s="148">
        <f t="shared" si="31"/>
        <v>0</v>
      </c>
      <c r="AS49" s="148">
        <f t="shared" si="31"/>
        <v>0</v>
      </c>
      <c r="AT49" s="151">
        <f t="shared" ref="AT49:AT52" si="36">SUM(AU49:BE49)</f>
        <v>3</v>
      </c>
      <c r="AU49" s="148">
        <f t="shared" si="33"/>
        <v>3</v>
      </c>
      <c r="AV49" s="148">
        <f t="shared" si="33"/>
        <v>0</v>
      </c>
      <c r="AW49" s="148">
        <f t="shared" si="33"/>
        <v>0</v>
      </c>
      <c r="AX49" s="148">
        <f t="shared" si="33"/>
        <v>0</v>
      </c>
      <c r="AY49" s="148">
        <f t="shared" si="33"/>
        <v>0</v>
      </c>
      <c r="AZ49" s="148">
        <f t="shared" si="33"/>
        <v>0</v>
      </c>
      <c r="BA49" s="148">
        <f t="shared" si="33"/>
        <v>0</v>
      </c>
      <c r="BB49" s="148">
        <f t="shared" si="33"/>
        <v>0</v>
      </c>
      <c r="BC49" s="148">
        <f t="shared" si="33"/>
        <v>0</v>
      </c>
      <c r="BD49" s="148">
        <f t="shared" si="33"/>
        <v>0</v>
      </c>
      <c r="BE49" s="148">
        <f t="shared" si="33"/>
        <v>0</v>
      </c>
      <c r="BK49" t="str">
        <f>IF(G49="","",VLOOKUP(G49,과정코드!$A$2:$B$494,2,0))</f>
        <v>COL0104426</v>
      </c>
      <c r="BL49" s="620"/>
    </row>
    <row r="50" spans="1:65" ht="23.1" customHeight="1">
      <c r="A50" s="770" t="s">
        <v>38</v>
      </c>
      <c r="B50" s="4">
        <v>38</v>
      </c>
      <c r="C50" s="161" t="s">
        <v>20</v>
      </c>
      <c r="D50" s="18" t="s">
        <v>21</v>
      </c>
      <c r="E50" s="18"/>
      <c r="F50" s="154"/>
      <c r="G50" s="103" t="s">
        <v>100</v>
      </c>
      <c r="H50" s="93" t="str">
        <f t="shared" si="25"/>
        <v>바로가기</v>
      </c>
      <c r="I50" s="24">
        <v>2</v>
      </c>
      <c r="J50" s="25">
        <v>14</v>
      </c>
      <c r="K50" s="17">
        <v>430</v>
      </c>
      <c r="L50" s="17">
        <v>480</v>
      </c>
      <c r="M50" s="132"/>
      <c r="N50" s="99"/>
      <c r="O50" s="132"/>
      <c r="P50" s="20" t="s">
        <v>325</v>
      </c>
      <c r="Q50" s="132"/>
      <c r="R50" s="99"/>
      <c r="S50" s="132"/>
      <c r="T50" s="100"/>
      <c r="U50" s="132"/>
      <c r="V50" s="99" t="s">
        <v>1598</v>
      </c>
      <c r="W50" s="132"/>
      <c r="X50" s="20"/>
      <c r="Y50" s="147">
        <f t="shared" si="34"/>
        <v>2</v>
      </c>
      <c r="Z50" s="149">
        <f t="shared" si="26"/>
        <v>2</v>
      </c>
      <c r="AA50" s="150">
        <f t="shared" si="27"/>
        <v>0</v>
      </c>
      <c r="AB50" s="147">
        <f t="array" ref="AB50">(SUM(LEN($M50:$X50)-LEN(SUBSTITUTE($M50:$X50,"역삼","")))/LEN("역삼"))</f>
        <v>0</v>
      </c>
      <c r="AC50" s="147">
        <f t="array" ref="AC50">SUM(SUM(LEN($M50:X50)-LEN(SUBSTITUTE($M50:X50,"선릉","")))/LEN("선릉"),SUM(LEN(M50:$X50)-LEN(SUBSTITUTE($M50:$X50,"가산","")))/LEN("가산"))</f>
        <v>0</v>
      </c>
      <c r="AD50" s="150">
        <f t="shared" si="35"/>
        <v>2</v>
      </c>
      <c r="AE50" s="147">
        <f t="array" ref="AE50">(SUM(LEN($M50:$X50)-LEN(SUBSTITUTE($M50:$X50,"대전","")))/LEN("대전"))</f>
        <v>2</v>
      </c>
      <c r="AF50" s="147">
        <f t="array" ref="AF50">(SUM(LEN($M50:$X50)-LEN(SUBSTITUTE($M50:$X50,"대구","")))/LEN("대구"))</f>
        <v>0</v>
      </c>
      <c r="AG50" s="147">
        <f t="array" ref="AG50">(SUM(LEN($M50:$X50)-LEN(SUBSTITUTE($M50:$X50,"부산","")))/LEN("부산"))</f>
        <v>0</v>
      </c>
      <c r="AH50" s="147">
        <f t="array" ref="AH50">(SUM(LEN($M50:$X50)-LEN(SUBSTITUTE($M50:$X50,"광주","")))/LEN("광주"))</f>
        <v>0</v>
      </c>
      <c r="AI50" s="147">
        <f t="array" ref="AI50">SUM(SUM(LEN($M50:$X50)-LEN(SUBSTITUTE($M50:$X50,"수원","")))/LEN("수원"),SUM(LEN($M50:$X50)-LEN(SUBSTITUTE($M50:$X50,"춘천","")))/LEN("춘천"),SUM(LEN($M50:$X50)-LEN(SUBSTITUTE($M50:$X50,"의정부","")))/LEN("의정부"),SUM(LEN($M50:$X50)-LEN(SUBSTITUTE($M50:$X50,"원주","")))/LEN("원주"))</f>
        <v>0</v>
      </c>
      <c r="AJ50" s="147">
        <f t="array" ref="AJ50">(SUM(LEN($M50:$X50)-LEN(SUBSTITUTE($M50:$X50,"청주","")))/LEN("청주"))</f>
        <v>0</v>
      </c>
      <c r="AK50" s="147">
        <f t="array" ref="AK50">(SUM(LEN($M50:$X50)-LEN(SUBSTITUTE($M50:$X50,"인천","")))/LEN("인천"))</f>
        <v>0</v>
      </c>
      <c r="AL50" s="147">
        <f t="array" ref="AL50">SUM(SUM(LEN($M50:X50)-LEN(SUBSTITUTE($M50:X50,"충북","")))/LEN("충북"),SUM(LEN(M50:$X50)-LEN(SUBSTITUTE($M50:$X50,"아산","")))/LEN("아산"))</f>
        <v>0</v>
      </c>
      <c r="AM50" s="147">
        <f t="array" ref="AM50">(SUM(LEN($M50:$X50)-LEN(SUBSTITUTE($M50:$X50,"울산","")))/LEN("울산"))</f>
        <v>0</v>
      </c>
      <c r="AN50" s="147">
        <f t="array" ref="AN50">(SUM(LEN($M50:$X50)-LEN(SUBSTITUTE($M50:$X50,"창원","")))/LEN("창원"))</f>
        <v>0</v>
      </c>
      <c r="AO50" s="147">
        <f t="array" ref="AO50">(SUM(LEN($M50:$X50)-LEN(SUBSTITUTE($M50:$X50,"전주","")))/LEN("전주"))</f>
        <v>0</v>
      </c>
      <c r="AP50" s="153">
        <f t="shared" si="29"/>
        <v>4</v>
      </c>
      <c r="AQ50" s="151">
        <f t="shared" si="30"/>
        <v>0</v>
      </c>
      <c r="AR50" s="148">
        <f t="shared" si="31"/>
        <v>0</v>
      </c>
      <c r="AS50" s="148">
        <f t="shared" si="31"/>
        <v>0</v>
      </c>
      <c r="AT50" s="151">
        <f t="shared" si="36"/>
        <v>4</v>
      </c>
      <c r="AU50" s="148">
        <f t="shared" si="33"/>
        <v>4</v>
      </c>
      <c r="AV50" s="148">
        <f t="shared" si="33"/>
        <v>0</v>
      </c>
      <c r="AW50" s="148">
        <f t="shared" si="33"/>
        <v>0</v>
      </c>
      <c r="AX50" s="148">
        <f t="shared" si="33"/>
        <v>0</v>
      </c>
      <c r="AY50" s="148">
        <f t="shared" si="33"/>
        <v>0</v>
      </c>
      <c r="AZ50" s="148">
        <f t="shared" si="33"/>
        <v>0</v>
      </c>
      <c r="BA50" s="148">
        <f t="shared" si="33"/>
        <v>0</v>
      </c>
      <c r="BB50" s="148">
        <f t="shared" si="33"/>
        <v>0</v>
      </c>
      <c r="BC50" s="148">
        <f t="shared" si="33"/>
        <v>0</v>
      </c>
      <c r="BD50" s="148">
        <f t="shared" si="33"/>
        <v>0</v>
      </c>
      <c r="BE50" s="148">
        <f t="shared" si="33"/>
        <v>0</v>
      </c>
      <c r="BK50" t="str">
        <f>IF(G50="","",VLOOKUP(G50,과정코드!$A$2:$B$494,2,0))</f>
        <v>COL0104437</v>
      </c>
      <c r="BL50" s="621"/>
    </row>
    <row r="51" spans="1:65" ht="23.1" customHeight="1">
      <c r="A51" s="770"/>
      <c r="B51" s="4">
        <v>39</v>
      </c>
      <c r="C51" s="161" t="s">
        <v>20</v>
      </c>
      <c r="D51" s="18" t="s">
        <v>21</v>
      </c>
      <c r="E51" s="18"/>
      <c r="F51" s="154"/>
      <c r="G51" s="140" t="s">
        <v>1850</v>
      </c>
      <c r="H51" s="93" t="str">
        <f t="shared" si="25"/>
        <v>바로가기</v>
      </c>
      <c r="I51" s="16">
        <v>1</v>
      </c>
      <c r="J51" s="22">
        <v>7</v>
      </c>
      <c r="K51" s="17">
        <v>230</v>
      </c>
      <c r="L51" s="17">
        <v>250</v>
      </c>
      <c r="M51" s="135"/>
      <c r="N51" s="23"/>
      <c r="O51" s="135"/>
      <c r="P51" s="23"/>
      <c r="Q51" s="135"/>
      <c r="R51" s="100"/>
      <c r="S51" s="135"/>
      <c r="T51" s="23"/>
      <c r="U51" s="135"/>
      <c r="V51" s="23"/>
      <c r="W51" s="135"/>
      <c r="X51" s="100" t="s">
        <v>67</v>
      </c>
      <c r="Y51" s="147">
        <f t="shared" si="34"/>
        <v>1</v>
      </c>
      <c r="Z51" s="149">
        <f t="shared" si="26"/>
        <v>1</v>
      </c>
      <c r="AA51" s="150">
        <f t="shared" si="27"/>
        <v>0</v>
      </c>
      <c r="AB51" s="147">
        <f t="array" ref="AB51">(SUM(LEN($M51:$X51)-LEN(SUBSTITUTE($M51:$X51,"역삼","")))/LEN("역삼"))</f>
        <v>0</v>
      </c>
      <c r="AC51" s="147">
        <f t="array" ref="AC51">SUM(SUM(LEN($M51:X51)-LEN(SUBSTITUTE($M51:X51,"선릉","")))/LEN("선릉"),SUM(LEN(M51:$X51)-LEN(SUBSTITUTE($M51:$X51,"가산","")))/LEN("가산"))</f>
        <v>0</v>
      </c>
      <c r="AD51" s="150">
        <f t="shared" si="35"/>
        <v>1</v>
      </c>
      <c r="AE51" s="147">
        <f t="array" ref="AE51">(SUM(LEN($M51:$X51)-LEN(SUBSTITUTE($M51:$X51,"대전","")))/LEN("대전"))</f>
        <v>1</v>
      </c>
      <c r="AF51" s="147">
        <f t="array" ref="AF51">(SUM(LEN($M51:$X51)-LEN(SUBSTITUTE($M51:$X51,"대구","")))/LEN("대구"))</f>
        <v>0</v>
      </c>
      <c r="AG51" s="147">
        <f t="array" ref="AG51">(SUM(LEN($M51:$X51)-LEN(SUBSTITUTE($M51:$X51,"부산","")))/LEN("부산"))</f>
        <v>0</v>
      </c>
      <c r="AH51" s="147">
        <f t="array" ref="AH51">(SUM(LEN($M51:$X51)-LEN(SUBSTITUTE($M51:$X51,"광주","")))/LEN("광주"))</f>
        <v>0</v>
      </c>
      <c r="AI51" s="147">
        <f t="array" ref="AI51">SUM(SUM(LEN($M51:$X51)-LEN(SUBSTITUTE($M51:$X51,"수원","")))/LEN("수원"),SUM(LEN($M51:$X51)-LEN(SUBSTITUTE($M51:$X51,"춘천","")))/LEN("춘천"),SUM(LEN($M51:$X51)-LEN(SUBSTITUTE($M51:$X51,"의정부","")))/LEN("의정부"),SUM(LEN($M51:$X51)-LEN(SUBSTITUTE($M51:$X51,"원주","")))/LEN("원주"))</f>
        <v>0</v>
      </c>
      <c r="AJ51" s="147">
        <f t="array" ref="AJ51">(SUM(LEN($M51:$X51)-LEN(SUBSTITUTE($M51:$X51,"청주","")))/LEN("청주"))</f>
        <v>0</v>
      </c>
      <c r="AK51" s="147">
        <f t="array" ref="AK51">(SUM(LEN($M51:$X51)-LEN(SUBSTITUTE($M51:$X51,"인천","")))/LEN("인천"))</f>
        <v>0</v>
      </c>
      <c r="AL51" s="147">
        <f t="array" ref="AL51">SUM(SUM(LEN($M51:X51)-LEN(SUBSTITUTE($M51:X51,"충북","")))/LEN("충북"),SUM(LEN(M51:$X51)-LEN(SUBSTITUTE($M51:$X51,"아산","")))/LEN("아산"))</f>
        <v>0</v>
      </c>
      <c r="AM51" s="147">
        <f t="array" ref="AM51">(SUM(LEN($M51:$X51)-LEN(SUBSTITUTE($M51:$X51,"울산","")))/LEN("울산"))</f>
        <v>0</v>
      </c>
      <c r="AN51" s="147">
        <f t="array" ref="AN51">(SUM(LEN($M51:$X51)-LEN(SUBSTITUTE($M51:$X51,"창원","")))/LEN("창원"))</f>
        <v>0</v>
      </c>
      <c r="AO51" s="147">
        <f t="array" ref="AO51">(SUM(LEN($M51:$X51)-LEN(SUBSTITUTE($M51:$X51,"전주","")))/LEN("전주"))</f>
        <v>0</v>
      </c>
      <c r="AP51" s="153">
        <f t="shared" si="29"/>
        <v>1</v>
      </c>
      <c r="AQ51" s="151">
        <f t="shared" si="30"/>
        <v>0</v>
      </c>
      <c r="AR51" s="148">
        <f t="shared" si="31"/>
        <v>0</v>
      </c>
      <c r="AS51" s="148">
        <f t="shared" si="31"/>
        <v>0</v>
      </c>
      <c r="AT51" s="151">
        <f t="shared" si="36"/>
        <v>1</v>
      </c>
      <c r="AU51" s="148">
        <f t="shared" si="33"/>
        <v>1</v>
      </c>
      <c r="AV51" s="148">
        <f t="shared" si="33"/>
        <v>0</v>
      </c>
      <c r="AW51" s="148">
        <f t="shared" si="33"/>
        <v>0</v>
      </c>
      <c r="AX51" s="148">
        <f t="shared" si="33"/>
        <v>0</v>
      </c>
      <c r="AY51" s="148">
        <f t="shared" si="33"/>
        <v>0</v>
      </c>
      <c r="AZ51" s="148">
        <f t="shared" si="33"/>
        <v>0</v>
      </c>
      <c r="BA51" s="148">
        <f t="shared" si="33"/>
        <v>0</v>
      </c>
      <c r="BB51" s="148">
        <f t="shared" si="33"/>
        <v>0</v>
      </c>
      <c r="BC51" s="148">
        <f t="shared" si="33"/>
        <v>0</v>
      </c>
      <c r="BD51" s="148">
        <f t="shared" si="33"/>
        <v>0</v>
      </c>
      <c r="BE51" s="148">
        <f t="shared" si="33"/>
        <v>0</v>
      </c>
      <c r="BK51" t="str">
        <f>IF(G51="","",VLOOKUP(G51,과정코드!$A$2:$B$494,2,0))</f>
        <v>COL0104439</v>
      </c>
      <c r="BL51" s="618"/>
    </row>
    <row r="52" spans="1:65" ht="23.1" customHeight="1">
      <c r="A52" s="771"/>
      <c r="B52" s="4">
        <v>40</v>
      </c>
      <c r="C52" s="161" t="s">
        <v>20</v>
      </c>
      <c r="D52" s="18" t="s">
        <v>21</v>
      </c>
      <c r="E52" s="18"/>
      <c r="F52" s="154"/>
      <c r="G52" s="140" t="s">
        <v>1851</v>
      </c>
      <c r="H52" s="93" t="str">
        <f t="shared" si="25"/>
        <v>바로가기</v>
      </c>
      <c r="I52" s="16">
        <v>1</v>
      </c>
      <c r="J52" s="22">
        <v>7</v>
      </c>
      <c r="K52" s="17">
        <v>230</v>
      </c>
      <c r="L52" s="17">
        <v>250</v>
      </c>
      <c r="M52" s="135"/>
      <c r="N52" s="23"/>
      <c r="O52" s="135"/>
      <c r="P52" s="23"/>
      <c r="Q52" s="135"/>
      <c r="R52" s="23"/>
      <c r="S52" s="135"/>
      <c r="T52" s="23"/>
      <c r="U52" s="135"/>
      <c r="V52" s="23"/>
      <c r="W52" s="135"/>
      <c r="X52" s="100" t="s">
        <v>1508</v>
      </c>
      <c r="Y52" s="147">
        <f t="shared" si="34"/>
        <v>1</v>
      </c>
      <c r="Z52" s="149">
        <f t="shared" si="26"/>
        <v>1</v>
      </c>
      <c r="AA52" s="150">
        <f t="shared" si="27"/>
        <v>0</v>
      </c>
      <c r="AB52" s="147">
        <f t="array" ref="AB52">(SUM(LEN($M52:$X52)-LEN(SUBSTITUTE($M52:$X52,"역삼","")))/LEN("역삼"))</f>
        <v>0</v>
      </c>
      <c r="AC52" s="147">
        <f t="array" ref="AC52">SUM(SUM(LEN($M52:X52)-LEN(SUBSTITUTE($M52:X52,"선릉","")))/LEN("선릉"),SUM(LEN(M52:$X52)-LEN(SUBSTITUTE($M52:$X52,"가산","")))/LEN("가산"))</f>
        <v>0</v>
      </c>
      <c r="AD52" s="150">
        <f t="shared" si="35"/>
        <v>1</v>
      </c>
      <c r="AE52" s="147">
        <f t="array" ref="AE52">(SUM(LEN($M52:$X52)-LEN(SUBSTITUTE($M52:$X52,"대전","")))/LEN("대전"))</f>
        <v>1</v>
      </c>
      <c r="AF52" s="147">
        <f t="array" ref="AF52">(SUM(LEN($M52:$X52)-LEN(SUBSTITUTE($M52:$X52,"대구","")))/LEN("대구"))</f>
        <v>0</v>
      </c>
      <c r="AG52" s="147">
        <f t="array" ref="AG52">(SUM(LEN($M52:$X52)-LEN(SUBSTITUTE($M52:$X52,"부산","")))/LEN("부산"))</f>
        <v>0</v>
      </c>
      <c r="AH52" s="147">
        <f t="array" ref="AH52">(SUM(LEN($M52:$X52)-LEN(SUBSTITUTE($M52:$X52,"광주","")))/LEN("광주"))</f>
        <v>0</v>
      </c>
      <c r="AI52" s="147">
        <f t="array" ref="AI52">SUM(SUM(LEN($M52:$X52)-LEN(SUBSTITUTE($M52:$X52,"수원","")))/LEN("수원"),SUM(LEN($M52:$X52)-LEN(SUBSTITUTE($M52:$X52,"춘천","")))/LEN("춘천"),SUM(LEN($M52:$X52)-LEN(SUBSTITUTE($M52:$X52,"의정부","")))/LEN("의정부"),SUM(LEN($M52:$X52)-LEN(SUBSTITUTE($M52:$X52,"원주","")))/LEN("원주"))</f>
        <v>0</v>
      </c>
      <c r="AJ52" s="147">
        <f t="array" ref="AJ52">(SUM(LEN($M52:$X52)-LEN(SUBSTITUTE($M52:$X52,"청주","")))/LEN("청주"))</f>
        <v>0</v>
      </c>
      <c r="AK52" s="147">
        <f t="array" ref="AK52">(SUM(LEN($M52:$X52)-LEN(SUBSTITUTE($M52:$X52,"인천","")))/LEN("인천"))</f>
        <v>0</v>
      </c>
      <c r="AL52" s="147">
        <f t="array" ref="AL52">SUM(SUM(LEN($M52:X52)-LEN(SUBSTITUTE($M52:X52,"충북","")))/LEN("충북"),SUM(LEN(M52:$X52)-LEN(SUBSTITUTE($M52:$X52,"아산","")))/LEN("아산"))</f>
        <v>0</v>
      </c>
      <c r="AM52" s="147">
        <f t="array" ref="AM52">(SUM(LEN($M52:$X52)-LEN(SUBSTITUTE($M52:$X52,"울산","")))/LEN("울산"))</f>
        <v>0</v>
      </c>
      <c r="AN52" s="147">
        <f t="array" ref="AN52">(SUM(LEN($M52:$X52)-LEN(SUBSTITUTE($M52:$X52,"창원","")))/LEN("창원"))</f>
        <v>0</v>
      </c>
      <c r="AO52" s="147">
        <f t="array" ref="AO52">(SUM(LEN($M52:$X52)-LEN(SUBSTITUTE($M52:$X52,"전주","")))/LEN("전주"))</f>
        <v>0</v>
      </c>
      <c r="AP52" s="153">
        <f t="shared" si="29"/>
        <v>1</v>
      </c>
      <c r="AQ52" s="151">
        <f t="shared" si="30"/>
        <v>0</v>
      </c>
      <c r="AR52" s="148">
        <f t="shared" ref="AR52:AS52" si="37">$I52*AB52</f>
        <v>0</v>
      </c>
      <c r="AS52" s="148">
        <f t="shared" si="37"/>
        <v>0</v>
      </c>
      <c r="AT52" s="151">
        <f t="shared" si="36"/>
        <v>1</v>
      </c>
      <c r="AU52" s="148">
        <f t="shared" ref="AU52:BE52" si="38">$I52*AE52</f>
        <v>1</v>
      </c>
      <c r="AV52" s="148">
        <f t="shared" si="38"/>
        <v>0</v>
      </c>
      <c r="AW52" s="148">
        <f t="shared" si="38"/>
        <v>0</v>
      </c>
      <c r="AX52" s="148">
        <f t="shared" si="38"/>
        <v>0</v>
      </c>
      <c r="AY52" s="148">
        <f t="shared" si="38"/>
        <v>0</v>
      </c>
      <c r="AZ52" s="148">
        <f t="shared" si="38"/>
        <v>0</v>
      </c>
      <c r="BA52" s="148">
        <f t="shared" si="38"/>
        <v>0</v>
      </c>
      <c r="BB52" s="148">
        <f t="shared" si="38"/>
        <v>0</v>
      </c>
      <c r="BC52" s="148">
        <f t="shared" si="38"/>
        <v>0</v>
      </c>
      <c r="BD52" s="148">
        <f t="shared" si="38"/>
        <v>0</v>
      </c>
      <c r="BE52" s="148">
        <f t="shared" si="38"/>
        <v>0</v>
      </c>
      <c r="BK52" t="str">
        <f>IF(G52="","",VLOOKUP(G52,과정코드!$A$2:$B$494,2,0))</f>
        <v>COL0104438</v>
      </c>
      <c r="BL52" s="619"/>
      <c r="BM52" s="598"/>
    </row>
    <row r="53" spans="1:65" ht="30" customHeight="1">
      <c r="A53" s="474" t="s">
        <v>1672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1"/>
      <c r="M53" s="37" t="s">
        <v>16</v>
      </c>
      <c r="N53" s="37" t="s">
        <v>7</v>
      </c>
      <c r="O53" s="37" t="s">
        <v>9</v>
      </c>
      <c r="P53" s="37" t="s">
        <v>1</v>
      </c>
      <c r="Q53" s="37" t="s">
        <v>14</v>
      </c>
      <c r="R53" s="37" t="s">
        <v>0</v>
      </c>
      <c r="S53" s="37" t="s">
        <v>17</v>
      </c>
      <c r="T53" s="37" t="s">
        <v>13</v>
      </c>
      <c r="U53" s="37" t="s">
        <v>2</v>
      </c>
      <c r="V53" s="37" t="s">
        <v>11</v>
      </c>
      <c r="W53" s="37" t="s">
        <v>8</v>
      </c>
      <c r="X53" s="37" t="s">
        <v>19</v>
      </c>
      <c r="Y53" s="152">
        <f t="shared" ref="Y53:BE53" si="39">SUM(Y54:Y55)</f>
        <v>2</v>
      </c>
      <c r="Z53" s="152">
        <f t="shared" si="39"/>
        <v>2</v>
      </c>
      <c r="AA53" s="152">
        <f t="shared" si="39"/>
        <v>0</v>
      </c>
      <c r="AB53" s="152">
        <f t="shared" si="39"/>
        <v>0</v>
      </c>
      <c r="AC53" s="152">
        <f t="shared" si="39"/>
        <v>0</v>
      </c>
      <c r="AD53" s="152">
        <f t="shared" si="39"/>
        <v>2</v>
      </c>
      <c r="AE53" s="152">
        <f t="shared" si="39"/>
        <v>2</v>
      </c>
      <c r="AF53" s="152">
        <f t="shared" si="39"/>
        <v>0</v>
      </c>
      <c r="AG53" s="152">
        <f t="shared" si="39"/>
        <v>0</v>
      </c>
      <c r="AH53" s="152">
        <f t="shared" si="39"/>
        <v>0</v>
      </c>
      <c r="AI53" s="152">
        <f t="shared" si="39"/>
        <v>0</v>
      </c>
      <c r="AJ53" s="152">
        <f t="shared" si="39"/>
        <v>0</v>
      </c>
      <c r="AK53" s="152">
        <f t="shared" si="39"/>
        <v>0</v>
      </c>
      <c r="AL53" s="152">
        <f t="shared" si="39"/>
        <v>0</v>
      </c>
      <c r="AM53" s="152">
        <f t="shared" si="39"/>
        <v>0</v>
      </c>
      <c r="AN53" s="152">
        <f t="shared" si="39"/>
        <v>0</v>
      </c>
      <c r="AO53" s="152">
        <f t="shared" si="39"/>
        <v>0</v>
      </c>
      <c r="AP53" s="152">
        <f t="shared" si="39"/>
        <v>5</v>
      </c>
      <c r="AQ53" s="152">
        <f t="shared" si="39"/>
        <v>0</v>
      </c>
      <c r="AR53" s="152">
        <f t="shared" si="39"/>
        <v>0</v>
      </c>
      <c r="AS53" s="152">
        <f t="shared" si="39"/>
        <v>0</v>
      </c>
      <c r="AT53" s="152">
        <f t="shared" si="39"/>
        <v>5</v>
      </c>
      <c r="AU53" s="152">
        <f t="shared" si="39"/>
        <v>5</v>
      </c>
      <c r="AV53" s="152">
        <f t="shared" si="39"/>
        <v>0</v>
      </c>
      <c r="AW53" s="152">
        <f t="shared" si="39"/>
        <v>0</v>
      </c>
      <c r="AX53" s="152">
        <f t="shared" si="39"/>
        <v>0</v>
      </c>
      <c r="AY53" s="152">
        <f t="shared" si="39"/>
        <v>0</v>
      </c>
      <c r="AZ53" s="152">
        <f t="shared" si="39"/>
        <v>0</v>
      </c>
      <c r="BA53" s="152">
        <f t="shared" si="39"/>
        <v>0</v>
      </c>
      <c r="BB53" s="152">
        <f t="shared" si="39"/>
        <v>0</v>
      </c>
      <c r="BC53" s="152">
        <f t="shared" si="39"/>
        <v>0</v>
      </c>
      <c r="BD53" s="152">
        <f t="shared" si="39"/>
        <v>0</v>
      </c>
      <c r="BE53" s="152">
        <f t="shared" si="39"/>
        <v>0</v>
      </c>
      <c r="BK53" t="str">
        <f>IF(G53="","",VLOOKUP(G53,과정코드!$A$2:$B$494,2,0))</f>
        <v/>
      </c>
      <c r="BL53" s="620"/>
    </row>
    <row r="54" spans="1:65" ht="23.1" customHeight="1">
      <c r="A54" s="785" t="s">
        <v>1321</v>
      </c>
      <c r="B54" s="4">
        <v>41</v>
      </c>
      <c r="C54" s="161" t="s">
        <v>20</v>
      </c>
      <c r="D54" s="18" t="s">
        <v>21</v>
      </c>
      <c r="E54" s="18"/>
      <c r="F54" s="155"/>
      <c r="G54" s="104" t="s">
        <v>1865</v>
      </c>
      <c r="H54" s="93" t="str">
        <f t="shared" ref="H54:H55" si="40">IFERROR(HYPERLINK("https://www.ksaedu.or.kr/front/btoc/crs/off/crssesDetail.html?crscd="&amp;BK54,"바로가기"),"")</f>
        <v>바로가기</v>
      </c>
      <c r="I54" s="516">
        <v>2</v>
      </c>
      <c r="J54" s="15">
        <v>14</v>
      </c>
      <c r="K54" s="17">
        <v>500</v>
      </c>
      <c r="L54" s="17">
        <v>560</v>
      </c>
      <c r="M54" s="132"/>
      <c r="N54" s="20"/>
      <c r="O54" s="132" t="s">
        <v>92</v>
      </c>
      <c r="P54" s="99"/>
      <c r="Q54" s="132"/>
      <c r="R54" s="100"/>
      <c r="S54" s="132"/>
      <c r="T54" s="23"/>
      <c r="U54" s="132"/>
      <c r="V54" s="99"/>
      <c r="W54" s="132"/>
      <c r="X54" s="20"/>
      <c r="Y54" s="147">
        <f t="shared" ref="Y54:Y55" si="41">COUNTA($M54:$X54)</f>
        <v>1</v>
      </c>
      <c r="Z54" s="149">
        <f t="shared" ref="Z54:Z55" si="42">AA54+AD54</f>
        <v>1</v>
      </c>
      <c r="AA54" s="150">
        <f t="shared" ref="AA54:AA55" si="43">AB54+AC54</f>
        <v>0</v>
      </c>
      <c r="AB54" s="147">
        <f t="array" ref="AB54">(SUM(LEN($M54:$X54)-LEN(SUBSTITUTE($M54:$X54,"역삼","")))/LEN("역삼"))</f>
        <v>0</v>
      </c>
      <c r="AC54" s="147">
        <f t="array" ref="AC54">SUM(SUM(LEN($M54:X54)-LEN(SUBSTITUTE($M54:X54,"선릉","")))/LEN("선릉"),SUM(LEN(M54:$X54)-LEN(SUBSTITUTE($M54:$X54,"가산","")))/LEN("가산"))</f>
        <v>0</v>
      </c>
      <c r="AD54" s="150">
        <f t="shared" ref="AD54:AD55" si="44">SUM(AE54:AO54)</f>
        <v>1</v>
      </c>
      <c r="AE54" s="147">
        <f t="array" ref="AE54">(SUM(LEN($M54:$X54)-LEN(SUBSTITUTE($M54:$X54,"대전","")))/LEN("대전"))</f>
        <v>1</v>
      </c>
      <c r="AF54" s="147">
        <f t="array" ref="AF54">(SUM(LEN($M54:$X54)-LEN(SUBSTITUTE($M54:$X54,"대구","")))/LEN("대구"))</f>
        <v>0</v>
      </c>
      <c r="AG54" s="147">
        <f t="array" ref="AG54">(SUM(LEN($M54:$X54)-LEN(SUBSTITUTE($M54:$X54,"부산","")))/LEN("부산"))</f>
        <v>0</v>
      </c>
      <c r="AH54" s="147">
        <f t="array" ref="AH54">(SUM(LEN($M54:$X54)-LEN(SUBSTITUTE($M54:$X54,"광주","")))/LEN("광주"))</f>
        <v>0</v>
      </c>
      <c r="AI54" s="147">
        <f t="array" ref="AI54">SUM(SUM(LEN($M54:$X54)-LEN(SUBSTITUTE($M54:$X54,"수원","")))/LEN("수원"),SUM(LEN($M54:$X54)-LEN(SUBSTITUTE($M54:$X54,"춘천","")))/LEN("춘천"),SUM(LEN($M54:$X54)-LEN(SUBSTITUTE($M54:$X54,"의정부","")))/LEN("의정부"),SUM(LEN($M54:$X54)-LEN(SUBSTITUTE($M54:$X54,"원주","")))/LEN("원주"))</f>
        <v>0</v>
      </c>
      <c r="AJ54" s="147">
        <f t="array" ref="AJ54">(SUM(LEN($M54:$X54)-LEN(SUBSTITUTE($M54:$X54,"청주","")))/LEN("청주"))</f>
        <v>0</v>
      </c>
      <c r="AK54" s="147">
        <f t="array" ref="AK54">(SUM(LEN($M54:$X54)-LEN(SUBSTITUTE($M54:$X54,"인천","")))/LEN("인천"))</f>
        <v>0</v>
      </c>
      <c r="AL54" s="147">
        <f t="array" ref="AL54">SUM(SUM(LEN($M54:X54)-LEN(SUBSTITUTE($M54:X54,"충북","")))/LEN("충북"),SUM(LEN(M54:$X54)-LEN(SUBSTITUTE($M54:$X54,"아산","")))/LEN("아산"))</f>
        <v>0</v>
      </c>
      <c r="AM54" s="147">
        <f t="array" ref="AM54">(SUM(LEN($M54:$X54)-LEN(SUBSTITUTE($M54:$X54,"울산","")))/LEN("울산"))</f>
        <v>0</v>
      </c>
      <c r="AN54" s="147">
        <f t="array" ref="AN54">(SUM(LEN($M54:$X54)-LEN(SUBSTITUTE($M54:$X54,"창원","")))/LEN("창원"))</f>
        <v>0</v>
      </c>
      <c r="AO54" s="147">
        <f t="array" ref="AO54">(SUM(LEN($M54:$X54)-LEN(SUBSTITUTE($M54:$X54,"전주","")))/LEN("전주"))</f>
        <v>0</v>
      </c>
      <c r="AP54" s="153">
        <f t="shared" ref="AP54:AP55" si="45">AQ54+AT54</f>
        <v>2</v>
      </c>
      <c r="AQ54" s="151">
        <f t="shared" ref="AQ54:AQ55" si="46">AR54+AS54</f>
        <v>0</v>
      </c>
      <c r="AR54" s="148">
        <f t="shared" ref="AR54:AS55" si="47">$I54*AB54</f>
        <v>0</v>
      </c>
      <c r="AS54" s="148">
        <f t="shared" si="47"/>
        <v>0</v>
      </c>
      <c r="AT54" s="151">
        <f t="shared" ref="AT54:AT55" si="48">SUM(AU54:BE54)</f>
        <v>2</v>
      </c>
      <c r="AU54" s="148">
        <f t="shared" ref="AU54:BE54" si="49">$I54*AE54</f>
        <v>2</v>
      </c>
      <c r="AV54" s="148">
        <f t="shared" si="49"/>
        <v>0</v>
      </c>
      <c r="AW54" s="148">
        <f t="shared" si="49"/>
        <v>0</v>
      </c>
      <c r="AX54" s="148">
        <f t="shared" si="49"/>
        <v>0</v>
      </c>
      <c r="AY54" s="148">
        <f t="shared" si="49"/>
        <v>0</v>
      </c>
      <c r="AZ54" s="148">
        <f t="shared" si="49"/>
        <v>0</v>
      </c>
      <c r="BA54" s="148">
        <f t="shared" si="49"/>
        <v>0</v>
      </c>
      <c r="BB54" s="148">
        <f t="shared" si="49"/>
        <v>0</v>
      </c>
      <c r="BC54" s="148">
        <f t="shared" si="49"/>
        <v>0</v>
      </c>
      <c r="BD54" s="148">
        <f t="shared" si="49"/>
        <v>0</v>
      </c>
      <c r="BE54" s="148">
        <f t="shared" si="49"/>
        <v>0</v>
      </c>
      <c r="BK54" t="str">
        <f>IF(G54="","",VLOOKUP(G54,과정코드!$A$2:$B$494,2,0))</f>
        <v>COL0104477</v>
      </c>
      <c r="BL54" s="621"/>
    </row>
    <row r="55" spans="1:65" ht="23.1" customHeight="1">
      <c r="A55" s="785"/>
      <c r="B55" s="4">
        <v>42</v>
      </c>
      <c r="C55" s="161" t="s">
        <v>20</v>
      </c>
      <c r="D55" s="18" t="s">
        <v>21</v>
      </c>
      <c r="E55" s="18"/>
      <c r="F55" s="154"/>
      <c r="G55" s="141" t="s">
        <v>415</v>
      </c>
      <c r="H55" s="93" t="str">
        <f t="shared" si="40"/>
        <v>바로가기</v>
      </c>
      <c r="I55" s="515">
        <v>3</v>
      </c>
      <c r="J55" s="25">
        <v>21</v>
      </c>
      <c r="K55" s="17">
        <v>600</v>
      </c>
      <c r="L55" s="17">
        <v>660</v>
      </c>
      <c r="M55" s="135"/>
      <c r="N55" s="109"/>
      <c r="O55" s="135"/>
      <c r="P55" s="109" t="s">
        <v>77</v>
      </c>
      <c r="Q55" s="135"/>
      <c r="R55" s="100"/>
      <c r="S55" s="135"/>
      <c r="T55" s="100"/>
      <c r="U55" s="135"/>
      <c r="V55" s="100"/>
      <c r="W55" s="135"/>
      <c r="X55" s="100"/>
      <c r="Y55" s="147">
        <f t="shared" si="41"/>
        <v>1</v>
      </c>
      <c r="Z55" s="149">
        <f t="shared" si="42"/>
        <v>1</v>
      </c>
      <c r="AA55" s="150">
        <f t="shared" si="43"/>
        <v>0</v>
      </c>
      <c r="AB55" s="147">
        <f t="array" ref="AB55">(SUM(LEN($M55:$X55)-LEN(SUBSTITUTE($M55:$X55,"역삼","")))/LEN("역삼"))</f>
        <v>0</v>
      </c>
      <c r="AC55" s="147">
        <f t="array" ref="AC55">SUM(SUM(LEN($M55:X55)-LEN(SUBSTITUTE($M55:X55,"선릉","")))/LEN("선릉"),SUM(LEN(M55:$X55)-LEN(SUBSTITUTE($M55:$X55,"가산","")))/LEN("가산"))</f>
        <v>0</v>
      </c>
      <c r="AD55" s="150">
        <f t="shared" si="44"/>
        <v>1</v>
      </c>
      <c r="AE55" s="147">
        <f t="array" ref="AE55">(SUM(LEN($M55:$X55)-LEN(SUBSTITUTE($M55:$X55,"대전","")))/LEN("대전"))</f>
        <v>1</v>
      </c>
      <c r="AF55" s="147">
        <f t="array" ref="AF55">(SUM(LEN($M55:$X55)-LEN(SUBSTITUTE($M55:$X55,"대구","")))/LEN("대구"))</f>
        <v>0</v>
      </c>
      <c r="AG55" s="147">
        <f t="array" ref="AG55">(SUM(LEN($M55:$X55)-LEN(SUBSTITUTE($M55:$X55,"부산","")))/LEN("부산"))</f>
        <v>0</v>
      </c>
      <c r="AH55" s="147">
        <f t="array" ref="AH55">(SUM(LEN($M55:$X55)-LEN(SUBSTITUTE($M55:$X55,"광주","")))/LEN("광주"))</f>
        <v>0</v>
      </c>
      <c r="AI55" s="147">
        <f t="array" ref="AI55">SUM(SUM(LEN($M55:$X55)-LEN(SUBSTITUTE($M55:$X55,"수원","")))/LEN("수원"),SUM(LEN($M55:$X55)-LEN(SUBSTITUTE($M55:$X55,"춘천","")))/LEN("춘천"),SUM(LEN($M55:$X55)-LEN(SUBSTITUTE($M55:$X55,"의정부","")))/LEN("의정부"),SUM(LEN($M55:$X55)-LEN(SUBSTITUTE($M55:$X55,"원주","")))/LEN("원주"))</f>
        <v>0</v>
      </c>
      <c r="AJ55" s="147">
        <f t="array" ref="AJ55">(SUM(LEN($M55:$X55)-LEN(SUBSTITUTE($M55:$X55,"청주","")))/LEN("청주"))</f>
        <v>0</v>
      </c>
      <c r="AK55" s="147">
        <f t="array" ref="AK55">(SUM(LEN($M55:$X55)-LEN(SUBSTITUTE($M55:$X55,"인천","")))/LEN("인천"))</f>
        <v>0</v>
      </c>
      <c r="AL55" s="147">
        <f t="array" ref="AL55">SUM(SUM(LEN($M55:X55)-LEN(SUBSTITUTE($M55:X55,"충북","")))/LEN("충북"),SUM(LEN(M55:$X55)-LEN(SUBSTITUTE($M55:$X55,"아산","")))/LEN("아산"))</f>
        <v>0</v>
      </c>
      <c r="AM55" s="147">
        <f t="array" ref="AM55">(SUM(LEN($M55:$X55)-LEN(SUBSTITUTE($M55:$X55,"울산","")))/LEN("울산"))</f>
        <v>0</v>
      </c>
      <c r="AN55" s="147">
        <f t="array" ref="AN55">(SUM(LEN($M55:$X55)-LEN(SUBSTITUTE($M55:$X55,"창원","")))/LEN("창원"))</f>
        <v>0</v>
      </c>
      <c r="AO55" s="147">
        <f t="array" ref="AO55">(SUM(LEN($M55:$X55)-LEN(SUBSTITUTE($M55:$X55,"전주","")))/LEN("전주"))</f>
        <v>0</v>
      </c>
      <c r="AP55" s="153">
        <f t="shared" si="45"/>
        <v>3</v>
      </c>
      <c r="AQ55" s="151">
        <f t="shared" si="46"/>
        <v>0</v>
      </c>
      <c r="AR55" s="148">
        <f t="shared" si="47"/>
        <v>0</v>
      </c>
      <c r="AS55" s="148">
        <f t="shared" si="47"/>
        <v>0</v>
      </c>
      <c r="AT55" s="151">
        <f t="shared" si="48"/>
        <v>3</v>
      </c>
      <c r="AU55" s="148">
        <f t="shared" ref="AU55:BE55" si="50">$I55*AE55</f>
        <v>3</v>
      </c>
      <c r="AV55" s="148">
        <f t="shared" si="50"/>
        <v>0</v>
      </c>
      <c r="AW55" s="148">
        <f t="shared" si="50"/>
        <v>0</v>
      </c>
      <c r="AX55" s="148">
        <f t="shared" si="50"/>
        <v>0</v>
      </c>
      <c r="AY55" s="148">
        <f t="shared" si="50"/>
        <v>0</v>
      </c>
      <c r="AZ55" s="148">
        <f t="shared" si="50"/>
        <v>0</v>
      </c>
      <c r="BA55" s="148">
        <f t="shared" si="50"/>
        <v>0</v>
      </c>
      <c r="BB55" s="148">
        <f t="shared" si="50"/>
        <v>0</v>
      </c>
      <c r="BC55" s="148">
        <f t="shared" si="50"/>
        <v>0</v>
      </c>
      <c r="BD55" s="148">
        <f t="shared" si="50"/>
        <v>0</v>
      </c>
      <c r="BE55" s="148">
        <f t="shared" si="50"/>
        <v>0</v>
      </c>
      <c r="BK55" t="str">
        <f>IF(G55="","",VLOOKUP(G55,과정코드!$A$2:$B$494,2,0))</f>
        <v>COL0104426</v>
      </c>
      <c r="BL55" s="618"/>
      <c r="BM55" s="598"/>
    </row>
    <row r="56" spans="1:65" s="38" customFormat="1" ht="30" customHeight="1">
      <c r="A56" s="89" t="s">
        <v>1324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1"/>
      <c r="M56" s="3" t="s">
        <v>16</v>
      </c>
      <c r="N56" s="3" t="s">
        <v>7</v>
      </c>
      <c r="O56" s="3" t="s">
        <v>9</v>
      </c>
      <c r="P56" s="3" t="s">
        <v>1</v>
      </c>
      <c r="Q56" s="3" t="s">
        <v>14</v>
      </c>
      <c r="R56" s="3" t="s">
        <v>0</v>
      </c>
      <c r="S56" s="3" t="s">
        <v>17</v>
      </c>
      <c r="T56" s="3" t="s">
        <v>13</v>
      </c>
      <c r="U56" s="3" t="s">
        <v>2</v>
      </c>
      <c r="V56" s="3" t="s">
        <v>11</v>
      </c>
      <c r="W56" s="3" t="s">
        <v>8</v>
      </c>
      <c r="X56" s="3" t="s">
        <v>19</v>
      </c>
      <c r="Y56" s="152">
        <f t="shared" ref="Y56:BE56" si="51">SUM(Y57:Y72)</f>
        <v>26</v>
      </c>
      <c r="Z56" s="152">
        <f t="shared" si="51"/>
        <v>26</v>
      </c>
      <c r="AA56" s="152">
        <f t="shared" si="51"/>
        <v>0</v>
      </c>
      <c r="AB56" s="152">
        <f t="shared" si="51"/>
        <v>0</v>
      </c>
      <c r="AC56" s="152">
        <f t="shared" si="51"/>
        <v>0</v>
      </c>
      <c r="AD56" s="152">
        <f t="shared" si="51"/>
        <v>26</v>
      </c>
      <c r="AE56" s="152">
        <f t="shared" si="51"/>
        <v>22</v>
      </c>
      <c r="AF56" s="152">
        <f t="shared" si="51"/>
        <v>0</v>
      </c>
      <c r="AG56" s="152">
        <f t="shared" si="51"/>
        <v>0</v>
      </c>
      <c r="AH56" s="152">
        <f t="shared" si="51"/>
        <v>0</v>
      </c>
      <c r="AI56" s="152">
        <f t="shared" si="51"/>
        <v>0</v>
      </c>
      <c r="AJ56" s="152">
        <f t="shared" si="51"/>
        <v>0</v>
      </c>
      <c r="AK56" s="152">
        <f t="shared" si="51"/>
        <v>0</v>
      </c>
      <c r="AL56" s="152">
        <f t="shared" si="51"/>
        <v>4</v>
      </c>
      <c r="AM56" s="152">
        <f t="shared" si="51"/>
        <v>0</v>
      </c>
      <c r="AN56" s="152">
        <f t="shared" si="51"/>
        <v>0</v>
      </c>
      <c r="AO56" s="152">
        <f t="shared" si="51"/>
        <v>0</v>
      </c>
      <c r="AP56" s="152">
        <f t="shared" si="51"/>
        <v>72</v>
      </c>
      <c r="AQ56" s="152">
        <f t="shared" si="51"/>
        <v>0</v>
      </c>
      <c r="AR56" s="152">
        <f t="shared" si="51"/>
        <v>0</v>
      </c>
      <c r="AS56" s="152">
        <f t="shared" si="51"/>
        <v>0</v>
      </c>
      <c r="AT56" s="152">
        <f t="shared" si="51"/>
        <v>72</v>
      </c>
      <c r="AU56" s="152">
        <f t="shared" si="51"/>
        <v>64</v>
      </c>
      <c r="AV56" s="152">
        <f t="shared" si="51"/>
        <v>0</v>
      </c>
      <c r="AW56" s="152">
        <f t="shared" si="51"/>
        <v>0</v>
      </c>
      <c r="AX56" s="152">
        <f t="shared" si="51"/>
        <v>0</v>
      </c>
      <c r="AY56" s="152">
        <f t="shared" si="51"/>
        <v>0</v>
      </c>
      <c r="AZ56" s="152">
        <f t="shared" si="51"/>
        <v>0</v>
      </c>
      <c r="BA56" s="152">
        <f t="shared" si="51"/>
        <v>0</v>
      </c>
      <c r="BB56" s="152">
        <f t="shared" si="51"/>
        <v>8</v>
      </c>
      <c r="BC56" s="152">
        <f t="shared" si="51"/>
        <v>0</v>
      </c>
      <c r="BD56" s="152">
        <f t="shared" si="51"/>
        <v>0</v>
      </c>
      <c r="BE56" s="152">
        <f t="shared" si="51"/>
        <v>0</v>
      </c>
      <c r="BK56" t="str">
        <f>IF(G56="","",VLOOKUP(G56,과정코드!$A$2:$B$494,2,0))</f>
        <v/>
      </c>
      <c r="BL56" s="619"/>
    </row>
    <row r="57" spans="1:65" s="38" customFormat="1" ht="32.450000000000003" customHeight="1">
      <c r="A57" s="793" t="s">
        <v>666</v>
      </c>
      <c r="B57" s="4">
        <v>43</v>
      </c>
      <c r="C57" s="4"/>
      <c r="D57" s="41" t="s">
        <v>21</v>
      </c>
      <c r="E57" s="108"/>
      <c r="F57" s="108"/>
      <c r="G57" s="181" t="s">
        <v>1880</v>
      </c>
      <c r="H57" s="93" t="str">
        <f t="shared" ref="H57:H72" si="52">IFERROR(HYPERLINK("https://www.ksaedu.or.kr/front/btoc/crs/off/crssesDetail.html?crscd="&amp;BK57,"바로가기"),"")</f>
        <v>바로가기</v>
      </c>
      <c r="I57" s="10">
        <v>5</v>
      </c>
      <c r="J57" s="12">
        <v>35</v>
      </c>
      <c r="K57" s="19">
        <v>1300</v>
      </c>
      <c r="L57" s="19">
        <v>1300</v>
      </c>
      <c r="M57" s="177"/>
      <c r="N57" s="20"/>
      <c r="O57" s="177"/>
      <c r="P57" s="21"/>
      <c r="Q57" s="177"/>
      <c r="R57" s="349" t="s">
        <v>1985</v>
      </c>
      <c r="S57" s="177"/>
      <c r="T57" s="21"/>
      <c r="U57" s="177"/>
      <c r="V57" s="21"/>
      <c r="W57" s="177"/>
      <c r="X57" s="21"/>
      <c r="Y57" s="147">
        <f t="shared" ref="Y57:Y72" si="53">COUNTA($M57:$X57)</f>
        <v>1</v>
      </c>
      <c r="Z57" s="149">
        <f t="shared" ref="Z57:Z72" si="54">AA57+AD57</f>
        <v>1</v>
      </c>
      <c r="AA57" s="150">
        <f t="shared" ref="AA57:AA64" si="55">AB57+AC57</f>
        <v>0</v>
      </c>
      <c r="AB57" s="147">
        <f t="array" ref="AB57">(SUM(LEN($M57:$X57)-LEN(SUBSTITUTE($M57:$X57,"역삼","")))/LEN("역삼"))</f>
        <v>0</v>
      </c>
      <c r="AC57" s="147">
        <f t="array" ref="AC57">SUM(SUM(LEN($M57:X57)-LEN(SUBSTITUTE($M57:X57,"선릉","")))/LEN("선릉"),SUM(LEN(M57:$X57)-LEN(SUBSTITUTE($M57:$X57,"가산","")))/LEN("가산"))</f>
        <v>0</v>
      </c>
      <c r="AD57" s="150">
        <f t="shared" ref="AD57:AD68" si="56">SUM(AE57:AO57)</f>
        <v>1</v>
      </c>
      <c r="AE57" s="147">
        <f t="array" ref="AE57">(SUM(LEN($M57:$X57)-LEN(SUBSTITUTE($M57:$X57,"대전","")))/LEN("대전"))</f>
        <v>1</v>
      </c>
      <c r="AF57" s="147">
        <f t="array" ref="AF57">(SUM(LEN($M57:$X57)-LEN(SUBSTITUTE($M57:$X57,"대구","")))/LEN("대구"))</f>
        <v>0</v>
      </c>
      <c r="AG57" s="147">
        <f t="array" ref="AG57">(SUM(LEN($M57:$X57)-LEN(SUBSTITUTE($M57:$X57,"부산","")))/LEN("부산"))</f>
        <v>0</v>
      </c>
      <c r="AH57" s="147">
        <f t="array" ref="AH57">(SUM(LEN($M57:$X57)-LEN(SUBSTITUTE($M57:$X57,"광주","")))/LEN("광주"))</f>
        <v>0</v>
      </c>
      <c r="AI57" s="147">
        <f t="array" ref="AI57">SUM(SUM(LEN($M57:$X57)-LEN(SUBSTITUTE($M57:$X57,"수원","")))/LEN("수원"),SUM(LEN($M57:$X57)-LEN(SUBSTITUTE($M57:$X57,"춘천","")))/LEN("춘천"),SUM(LEN($M57:$X57)-LEN(SUBSTITUTE($M57:$X57,"의정부","")))/LEN("의정부"),SUM(LEN($M57:$X57)-LEN(SUBSTITUTE($M57:$X57,"원주","")))/LEN("원주"))</f>
        <v>0</v>
      </c>
      <c r="AJ57" s="147">
        <f t="array" ref="AJ57">(SUM(LEN($M57:$X57)-LEN(SUBSTITUTE($M57:$X57,"청주","")))/LEN("청주"))</f>
        <v>0</v>
      </c>
      <c r="AK57" s="147">
        <f t="array" ref="AK57">(SUM(LEN($M57:$X57)-LEN(SUBSTITUTE($M57:$X57,"인천","")))/LEN("인천"))</f>
        <v>0</v>
      </c>
      <c r="AL57" s="147">
        <f t="array" ref="AL57">SUM(SUM(LEN($M57:X57)-LEN(SUBSTITUTE($M57:X57,"충북","")))/LEN("충북"),SUM(LEN(M57:$X57)-LEN(SUBSTITUTE($M57:$X57,"아산","")))/LEN("아산"))</f>
        <v>0</v>
      </c>
      <c r="AM57" s="147">
        <f t="array" ref="AM57">(SUM(LEN($M57:$X57)-LEN(SUBSTITUTE($M57:$X57,"울산","")))/LEN("울산"))</f>
        <v>0</v>
      </c>
      <c r="AN57" s="147">
        <f t="array" ref="AN57">(SUM(LEN($M57:$X57)-LEN(SUBSTITUTE($M57:$X57,"창원","")))/LEN("창원"))</f>
        <v>0</v>
      </c>
      <c r="AO57" s="147">
        <f t="array" ref="AO57">(SUM(LEN($M57:$X57)-LEN(SUBSTITUTE($M57:$X57,"전주","")))/LEN("전주"))</f>
        <v>0</v>
      </c>
      <c r="AP57" s="176">
        <f t="shared" ref="AP57:AP72" si="57">AQ57+AT57</f>
        <v>5</v>
      </c>
      <c r="AQ57" s="175">
        <f>AR57+AS57</f>
        <v>0</v>
      </c>
      <c r="AR57" s="174">
        <f t="shared" ref="AR57:AS62" si="58">$I57*AB57</f>
        <v>0</v>
      </c>
      <c r="AS57" s="174">
        <f t="shared" si="58"/>
        <v>0</v>
      </c>
      <c r="AT57" s="175">
        <f t="shared" ref="AT57:AT68" si="59">SUM(AU57:BE57)</f>
        <v>5</v>
      </c>
      <c r="AU57" s="174">
        <f t="shared" ref="AU57:BE65" si="60">$I57*AE57</f>
        <v>5</v>
      </c>
      <c r="AV57" s="174">
        <f t="shared" si="60"/>
        <v>0</v>
      </c>
      <c r="AW57" s="174">
        <f t="shared" si="60"/>
        <v>0</v>
      </c>
      <c r="AX57" s="174">
        <f t="shared" si="60"/>
        <v>0</v>
      </c>
      <c r="AY57" s="174">
        <f t="shared" si="60"/>
        <v>0</v>
      </c>
      <c r="AZ57" s="174">
        <f t="shared" si="60"/>
        <v>0</v>
      </c>
      <c r="BA57" s="174">
        <f t="shared" si="60"/>
        <v>0</v>
      </c>
      <c r="BB57" s="174">
        <f t="shared" si="60"/>
        <v>0</v>
      </c>
      <c r="BC57" s="174">
        <f t="shared" si="60"/>
        <v>0</v>
      </c>
      <c r="BD57" s="174">
        <f t="shared" si="60"/>
        <v>0</v>
      </c>
      <c r="BE57" s="174">
        <f t="shared" si="60"/>
        <v>0</v>
      </c>
      <c r="BK57" t="str">
        <f>IF(G57="","",VLOOKUP(G57,과정코드!$A$2:$B$494,2,0))</f>
        <v>COL0104720</v>
      </c>
      <c r="BL57" s="620"/>
    </row>
    <row r="58" spans="1:65" s="38" customFormat="1" ht="32.450000000000003" customHeight="1">
      <c r="A58" s="794"/>
      <c r="B58" s="4">
        <v>44</v>
      </c>
      <c r="C58" s="4"/>
      <c r="D58" s="108" t="s">
        <v>21</v>
      </c>
      <c r="E58" s="41"/>
      <c r="F58" s="41"/>
      <c r="G58" s="181" t="s">
        <v>1881</v>
      </c>
      <c r="H58" s="93" t="str">
        <f t="shared" si="52"/>
        <v>바로가기</v>
      </c>
      <c r="I58" s="10">
        <v>3</v>
      </c>
      <c r="J58" s="11">
        <v>21</v>
      </c>
      <c r="K58" s="19">
        <v>960</v>
      </c>
      <c r="L58" s="19">
        <v>960</v>
      </c>
      <c r="M58" s="177"/>
      <c r="N58" s="20"/>
      <c r="O58" s="177"/>
      <c r="P58" s="20"/>
      <c r="Q58" s="177"/>
      <c r="R58" s="349" t="s">
        <v>1986</v>
      </c>
      <c r="S58" s="177"/>
      <c r="T58" s="20"/>
      <c r="U58" s="177"/>
      <c r="V58" s="20"/>
      <c r="W58" s="177"/>
      <c r="X58" s="20"/>
      <c r="Y58" s="147">
        <f t="shared" si="53"/>
        <v>1</v>
      </c>
      <c r="Z58" s="149">
        <f t="shared" si="54"/>
        <v>1</v>
      </c>
      <c r="AA58" s="150">
        <f t="shared" si="55"/>
        <v>0</v>
      </c>
      <c r="AB58" s="147">
        <f t="array" ref="AB58">(SUM(LEN($M58:$X58)-LEN(SUBSTITUTE($M58:$X58,"역삼","")))/LEN("역삼"))</f>
        <v>0</v>
      </c>
      <c r="AC58" s="147">
        <f t="array" ref="AC58">SUM(SUM(LEN($M58:X58)-LEN(SUBSTITUTE($M58:X58,"선릉","")))/LEN("선릉"),SUM(LEN(M58:$X58)-LEN(SUBSTITUTE($M58:$X58,"가산","")))/LEN("가산"))</f>
        <v>0</v>
      </c>
      <c r="AD58" s="150">
        <f t="shared" si="56"/>
        <v>1</v>
      </c>
      <c r="AE58" s="147">
        <f t="array" ref="AE58">(SUM(LEN($M58:$X58)-LEN(SUBSTITUTE($M58:$X58,"대전","")))/LEN("대전"))</f>
        <v>1</v>
      </c>
      <c r="AF58" s="147">
        <f t="array" ref="AF58">(SUM(LEN($M58:$X58)-LEN(SUBSTITUTE($M58:$X58,"대구","")))/LEN("대구"))</f>
        <v>0</v>
      </c>
      <c r="AG58" s="147">
        <f t="array" ref="AG58">(SUM(LEN($M58:$X58)-LEN(SUBSTITUTE($M58:$X58,"부산","")))/LEN("부산"))</f>
        <v>0</v>
      </c>
      <c r="AH58" s="147">
        <f t="array" ref="AH58">(SUM(LEN($M58:$X58)-LEN(SUBSTITUTE($M58:$X58,"광주","")))/LEN("광주"))</f>
        <v>0</v>
      </c>
      <c r="AI58" s="147">
        <f t="array" ref="AI58">SUM(SUM(LEN($M58:$X58)-LEN(SUBSTITUTE($M58:$X58,"수원","")))/LEN("수원"),SUM(LEN($M58:$X58)-LEN(SUBSTITUTE($M58:$X58,"춘천","")))/LEN("춘천"),SUM(LEN($M58:$X58)-LEN(SUBSTITUTE($M58:$X58,"의정부","")))/LEN("의정부"),SUM(LEN($M58:$X58)-LEN(SUBSTITUTE($M58:$X58,"원주","")))/LEN("원주"))</f>
        <v>0</v>
      </c>
      <c r="AJ58" s="147">
        <f t="array" ref="AJ58">(SUM(LEN($M58:$X58)-LEN(SUBSTITUTE($M58:$X58,"청주","")))/LEN("청주"))</f>
        <v>0</v>
      </c>
      <c r="AK58" s="147">
        <f t="array" ref="AK58">(SUM(LEN($M58:$X58)-LEN(SUBSTITUTE($M58:$X58,"인천","")))/LEN("인천"))</f>
        <v>0</v>
      </c>
      <c r="AL58" s="147">
        <f t="array" ref="AL58">SUM(SUM(LEN($M58:X58)-LEN(SUBSTITUTE($M58:X58,"충북","")))/LEN("충북"),SUM(LEN(M58:$X58)-LEN(SUBSTITUTE($M58:$X58,"아산","")))/LEN("아산"))</f>
        <v>0</v>
      </c>
      <c r="AM58" s="147">
        <f t="array" ref="AM58">(SUM(LEN($M58:$X58)-LEN(SUBSTITUTE($M58:$X58,"울산","")))/LEN("울산"))</f>
        <v>0</v>
      </c>
      <c r="AN58" s="147">
        <f t="array" ref="AN58">(SUM(LEN($M58:$X58)-LEN(SUBSTITUTE($M58:$X58,"창원","")))/LEN("창원"))</f>
        <v>0</v>
      </c>
      <c r="AO58" s="147">
        <f t="array" ref="AO58">(SUM(LEN($M58:$X58)-LEN(SUBSTITUTE($M58:$X58,"전주","")))/LEN("전주"))</f>
        <v>0</v>
      </c>
      <c r="AP58" s="176">
        <f t="shared" si="57"/>
        <v>3</v>
      </c>
      <c r="AQ58" s="175">
        <f t="shared" ref="AQ58:AQ72" si="61">AR58+AS58</f>
        <v>0</v>
      </c>
      <c r="AR58" s="174">
        <f t="shared" si="58"/>
        <v>0</v>
      </c>
      <c r="AS58" s="174">
        <f t="shared" si="58"/>
        <v>0</v>
      </c>
      <c r="AT58" s="175">
        <f t="shared" si="59"/>
        <v>3</v>
      </c>
      <c r="AU58" s="174">
        <f t="shared" si="60"/>
        <v>3</v>
      </c>
      <c r="AV58" s="174">
        <f t="shared" si="60"/>
        <v>0</v>
      </c>
      <c r="AW58" s="174">
        <f t="shared" si="60"/>
        <v>0</v>
      </c>
      <c r="AX58" s="174">
        <f t="shared" si="60"/>
        <v>0</v>
      </c>
      <c r="AY58" s="174">
        <f t="shared" si="60"/>
        <v>0</v>
      </c>
      <c r="AZ58" s="174">
        <f t="shared" si="60"/>
        <v>0</v>
      </c>
      <c r="BA58" s="174">
        <f t="shared" si="60"/>
        <v>0</v>
      </c>
      <c r="BB58" s="174">
        <f t="shared" si="60"/>
        <v>0</v>
      </c>
      <c r="BC58" s="174">
        <f t="shared" si="60"/>
        <v>0</v>
      </c>
      <c r="BD58" s="174">
        <f t="shared" si="60"/>
        <v>0</v>
      </c>
      <c r="BE58" s="174">
        <f t="shared" si="60"/>
        <v>0</v>
      </c>
      <c r="BK58" t="str">
        <f>IF(G58="","",VLOOKUP(G58,과정코드!$A$2:$B$494,2,0))</f>
        <v>COL0104721</v>
      </c>
      <c r="BL58" s="621"/>
    </row>
    <row r="59" spans="1:65" s="38" customFormat="1" ht="32.450000000000003" customHeight="1">
      <c r="A59" s="794"/>
      <c r="B59" s="4">
        <v>45</v>
      </c>
      <c r="C59" s="4"/>
      <c r="D59" s="108" t="s">
        <v>21</v>
      </c>
      <c r="E59" s="41"/>
      <c r="F59" s="41"/>
      <c r="G59" s="181" t="s">
        <v>344</v>
      </c>
      <c r="H59" s="93" t="str">
        <f t="shared" si="52"/>
        <v>바로가기</v>
      </c>
      <c r="I59" s="10">
        <v>5</v>
      </c>
      <c r="J59" s="11">
        <v>35</v>
      </c>
      <c r="K59" s="19">
        <v>1300</v>
      </c>
      <c r="L59" s="19">
        <v>1300</v>
      </c>
      <c r="M59" s="177"/>
      <c r="N59" s="20"/>
      <c r="O59" s="177"/>
      <c r="P59" s="20"/>
      <c r="Q59" s="177" t="s">
        <v>1987</v>
      </c>
      <c r="R59" s="349"/>
      <c r="S59" s="177"/>
      <c r="T59" s="20"/>
      <c r="U59" s="177"/>
      <c r="V59" s="20" t="s">
        <v>1988</v>
      </c>
      <c r="W59" s="177"/>
      <c r="X59" s="20"/>
      <c r="Y59" s="147">
        <f t="shared" si="53"/>
        <v>2</v>
      </c>
      <c r="Z59" s="149">
        <f t="shared" si="54"/>
        <v>2</v>
      </c>
      <c r="AA59" s="150">
        <f t="shared" si="55"/>
        <v>0</v>
      </c>
      <c r="AB59" s="147">
        <f t="array" ref="AB59">(SUM(LEN($M59:$X59)-LEN(SUBSTITUTE($M59:$X59,"역삼","")))/LEN("역삼"))</f>
        <v>0</v>
      </c>
      <c r="AC59" s="147">
        <f t="array" ref="AC59">SUM(SUM(LEN($M59:X59)-LEN(SUBSTITUTE($M59:X59,"선릉","")))/LEN("선릉"),SUM(LEN(M59:$X59)-LEN(SUBSTITUTE($M59:$X59,"가산","")))/LEN("가산"))</f>
        <v>0</v>
      </c>
      <c r="AD59" s="150">
        <f t="shared" si="56"/>
        <v>2</v>
      </c>
      <c r="AE59" s="147">
        <f t="array" ref="AE59">(SUM(LEN($M59:$X59)-LEN(SUBSTITUTE($M59:$X59,"대전","")))/LEN("대전"))</f>
        <v>2</v>
      </c>
      <c r="AF59" s="147">
        <f t="array" ref="AF59">(SUM(LEN($M59:$X59)-LEN(SUBSTITUTE($M59:$X59,"대구","")))/LEN("대구"))</f>
        <v>0</v>
      </c>
      <c r="AG59" s="147">
        <f t="array" ref="AG59">(SUM(LEN($M59:$X59)-LEN(SUBSTITUTE($M59:$X59,"부산","")))/LEN("부산"))</f>
        <v>0</v>
      </c>
      <c r="AH59" s="147">
        <f t="array" ref="AH59">(SUM(LEN($M59:$X59)-LEN(SUBSTITUTE($M59:$X59,"광주","")))/LEN("광주"))</f>
        <v>0</v>
      </c>
      <c r="AI59" s="147">
        <f t="array" ref="AI59">SUM(SUM(LEN($M59:$X59)-LEN(SUBSTITUTE($M59:$X59,"수원","")))/LEN("수원"),SUM(LEN($M59:$X59)-LEN(SUBSTITUTE($M59:$X59,"춘천","")))/LEN("춘천"),SUM(LEN($M59:$X59)-LEN(SUBSTITUTE($M59:$X59,"의정부","")))/LEN("의정부"),SUM(LEN($M59:$X59)-LEN(SUBSTITUTE($M59:$X59,"원주","")))/LEN("원주"))</f>
        <v>0</v>
      </c>
      <c r="AJ59" s="147">
        <f t="array" ref="AJ59">(SUM(LEN($M59:$X59)-LEN(SUBSTITUTE($M59:$X59,"청주","")))/LEN("청주"))</f>
        <v>0</v>
      </c>
      <c r="AK59" s="147">
        <f t="array" ref="AK59">(SUM(LEN($M59:$X59)-LEN(SUBSTITUTE($M59:$X59,"인천","")))/LEN("인천"))</f>
        <v>0</v>
      </c>
      <c r="AL59" s="147">
        <f t="array" ref="AL59">SUM(SUM(LEN($M59:X59)-LEN(SUBSTITUTE($M59:X59,"충북","")))/LEN("충북"),SUM(LEN(M59:$X59)-LEN(SUBSTITUTE($M59:$X59,"아산","")))/LEN("아산"))</f>
        <v>0</v>
      </c>
      <c r="AM59" s="147">
        <f t="array" ref="AM59">(SUM(LEN($M59:$X59)-LEN(SUBSTITUTE($M59:$X59,"울산","")))/LEN("울산"))</f>
        <v>0</v>
      </c>
      <c r="AN59" s="147">
        <f t="array" ref="AN59">(SUM(LEN($M59:$X59)-LEN(SUBSTITUTE($M59:$X59,"창원","")))/LEN("창원"))</f>
        <v>0</v>
      </c>
      <c r="AO59" s="147">
        <f t="array" ref="AO59">(SUM(LEN($M59:$X59)-LEN(SUBSTITUTE($M59:$X59,"전주","")))/LEN("전주"))</f>
        <v>0</v>
      </c>
      <c r="AP59" s="176">
        <f t="shared" si="57"/>
        <v>10</v>
      </c>
      <c r="AQ59" s="175">
        <f t="shared" si="61"/>
        <v>0</v>
      </c>
      <c r="AR59" s="174">
        <f t="shared" si="58"/>
        <v>0</v>
      </c>
      <c r="AS59" s="174">
        <f t="shared" si="58"/>
        <v>0</v>
      </c>
      <c r="AT59" s="175">
        <f t="shared" si="59"/>
        <v>10</v>
      </c>
      <c r="AU59" s="174">
        <f t="shared" si="60"/>
        <v>10</v>
      </c>
      <c r="AV59" s="174">
        <f t="shared" si="60"/>
        <v>0</v>
      </c>
      <c r="AW59" s="174">
        <f t="shared" si="60"/>
        <v>0</v>
      </c>
      <c r="AX59" s="174">
        <f t="shared" si="60"/>
        <v>0</v>
      </c>
      <c r="AY59" s="174">
        <f t="shared" si="60"/>
        <v>0</v>
      </c>
      <c r="AZ59" s="174">
        <f t="shared" si="60"/>
        <v>0</v>
      </c>
      <c r="BA59" s="174">
        <f t="shared" si="60"/>
        <v>0</v>
      </c>
      <c r="BB59" s="174">
        <f t="shared" si="60"/>
        <v>0</v>
      </c>
      <c r="BC59" s="174">
        <f t="shared" si="60"/>
        <v>0</v>
      </c>
      <c r="BD59" s="174">
        <f t="shared" si="60"/>
        <v>0</v>
      </c>
      <c r="BE59" s="174">
        <f t="shared" si="60"/>
        <v>0</v>
      </c>
      <c r="BK59" t="str">
        <f>IF(G59="","",VLOOKUP(G59,과정코드!$A$2:$B$494,2,0))</f>
        <v>COL0104724</v>
      </c>
      <c r="BL59" s="618"/>
    </row>
    <row r="60" spans="1:65" s="38" customFormat="1" ht="32.450000000000003" customHeight="1">
      <c r="A60" s="794"/>
      <c r="B60" s="4">
        <v>46</v>
      </c>
      <c r="C60" s="4"/>
      <c r="D60" s="41" t="s">
        <v>21</v>
      </c>
      <c r="E60" s="41"/>
      <c r="F60" s="41"/>
      <c r="G60" s="181" t="s">
        <v>345</v>
      </c>
      <c r="H60" s="93" t="str">
        <f t="shared" si="52"/>
        <v>바로가기</v>
      </c>
      <c r="I60" s="10">
        <v>3</v>
      </c>
      <c r="J60" s="11">
        <v>21</v>
      </c>
      <c r="K60" s="19">
        <v>960</v>
      </c>
      <c r="L60" s="19">
        <v>960</v>
      </c>
      <c r="M60" s="177"/>
      <c r="N60" s="20"/>
      <c r="O60" s="177"/>
      <c r="P60" s="21"/>
      <c r="Q60" s="177" t="s">
        <v>1989</v>
      </c>
      <c r="R60" s="349"/>
      <c r="S60" s="177"/>
      <c r="T60" s="21"/>
      <c r="U60" s="177"/>
      <c r="V60" s="21" t="s">
        <v>1990</v>
      </c>
      <c r="W60" s="177"/>
      <c r="X60" s="21"/>
      <c r="Y60" s="147">
        <f t="shared" si="53"/>
        <v>2</v>
      </c>
      <c r="Z60" s="149">
        <f t="shared" si="54"/>
        <v>2</v>
      </c>
      <c r="AA60" s="150">
        <f t="shared" si="55"/>
        <v>0</v>
      </c>
      <c r="AB60" s="147">
        <f t="array" ref="AB60">(SUM(LEN($M60:$X60)-LEN(SUBSTITUTE($M60:$X60,"역삼","")))/LEN("역삼"))</f>
        <v>0</v>
      </c>
      <c r="AC60" s="147">
        <f t="array" ref="AC60">SUM(SUM(LEN($M60:X60)-LEN(SUBSTITUTE($M60:X60,"선릉","")))/LEN("선릉"),SUM(LEN(M60:$X60)-LEN(SUBSTITUTE($M60:$X60,"가산","")))/LEN("가산"))</f>
        <v>0</v>
      </c>
      <c r="AD60" s="150">
        <f t="shared" si="56"/>
        <v>2</v>
      </c>
      <c r="AE60" s="147">
        <f t="array" ref="AE60">(SUM(LEN($M60:$X60)-LEN(SUBSTITUTE($M60:$X60,"대전","")))/LEN("대전"))</f>
        <v>2</v>
      </c>
      <c r="AF60" s="147">
        <f t="array" ref="AF60">(SUM(LEN($M60:$X60)-LEN(SUBSTITUTE($M60:$X60,"대구","")))/LEN("대구"))</f>
        <v>0</v>
      </c>
      <c r="AG60" s="147">
        <f t="array" ref="AG60">(SUM(LEN($M60:$X60)-LEN(SUBSTITUTE($M60:$X60,"부산","")))/LEN("부산"))</f>
        <v>0</v>
      </c>
      <c r="AH60" s="147">
        <f t="array" ref="AH60">(SUM(LEN($M60:$X60)-LEN(SUBSTITUTE($M60:$X60,"광주","")))/LEN("광주"))</f>
        <v>0</v>
      </c>
      <c r="AI60" s="147">
        <f t="array" ref="AI60">SUM(SUM(LEN($M60:$X60)-LEN(SUBSTITUTE($M60:$X60,"수원","")))/LEN("수원"),SUM(LEN($M60:$X60)-LEN(SUBSTITUTE($M60:$X60,"춘천","")))/LEN("춘천"),SUM(LEN($M60:$X60)-LEN(SUBSTITUTE($M60:$X60,"의정부","")))/LEN("의정부"),SUM(LEN($M60:$X60)-LEN(SUBSTITUTE($M60:$X60,"원주","")))/LEN("원주"))</f>
        <v>0</v>
      </c>
      <c r="AJ60" s="147">
        <f t="array" ref="AJ60">(SUM(LEN($M60:$X60)-LEN(SUBSTITUTE($M60:$X60,"청주","")))/LEN("청주"))</f>
        <v>0</v>
      </c>
      <c r="AK60" s="147">
        <f t="array" ref="AK60">(SUM(LEN($M60:$X60)-LEN(SUBSTITUTE($M60:$X60,"인천","")))/LEN("인천"))</f>
        <v>0</v>
      </c>
      <c r="AL60" s="147">
        <f t="array" ref="AL60">SUM(SUM(LEN($M60:X60)-LEN(SUBSTITUTE($M60:X60,"충북","")))/LEN("충북"),SUM(LEN(M60:$X60)-LEN(SUBSTITUTE($M60:$X60,"아산","")))/LEN("아산"))</f>
        <v>0</v>
      </c>
      <c r="AM60" s="147">
        <f t="array" ref="AM60">(SUM(LEN($M60:$X60)-LEN(SUBSTITUTE($M60:$X60,"울산","")))/LEN("울산"))</f>
        <v>0</v>
      </c>
      <c r="AN60" s="147">
        <f t="array" ref="AN60">(SUM(LEN($M60:$X60)-LEN(SUBSTITUTE($M60:$X60,"창원","")))/LEN("창원"))</f>
        <v>0</v>
      </c>
      <c r="AO60" s="147">
        <f t="array" ref="AO60">(SUM(LEN($M60:$X60)-LEN(SUBSTITUTE($M60:$X60,"전주","")))/LEN("전주"))</f>
        <v>0</v>
      </c>
      <c r="AP60" s="176">
        <f t="shared" si="57"/>
        <v>6</v>
      </c>
      <c r="AQ60" s="175">
        <f t="shared" si="61"/>
        <v>0</v>
      </c>
      <c r="AR60" s="174">
        <f t="shared" si="58"/>
        <v>0</v>
      </c>
      <c r="AS60" s="174">
        <f t="shared" si="58"/>
        <v>0</v>
      </c>
      <c r="AT60" s="175">
        <f t="shared" si="59"/>
        <v>6</v>
      </c>
      <c r="AU60" s="174">
        <f t="shared" si="60"/>
        <v>6</v>
      </c>
      <c r="AV60" s="174">
        <f t="shared" si="60"/>
        <v>0</v>
      </c>
      <c r="AW60" s="174">
        <f t="shared" si="60"/>
        <v>0</v>
      </c>
      <c r="AX60" s="174">
        <f t="shared" si="60"/>
        <v>0</v>
      </c>
      <c r="AY60" s="174">
        <f t="shared" si="60"/>
        <v>0</v>
      </c>
      <c r="AZ60" s="174">
        <f t="shared" si="60"/>
        <v>0</v>
      </c>
      <c r="BA60" s="174">
        <f t="shared" si="60"/>
        <v>0</v>
      </c>
      <c r="BB60" s="174">
        <f t="shared" si="60"/>
        <v>0</v>
      </c>
      <c r="BC60" s="174">
        <f t="shared" si="60"/>
        <v>0</v>
      </c>
      <c r="BD60" s="174">
        <f t="shared" si="60"/>
        <v>0</v>
      </c>
      <c r="BE60" s="174">
        <f t="shared" si="60"/>
        <v>0</v>
      </c>
      <c r="BK60" t="str">
        <f>IF(G60="","",VLOOKUP(G60,과정코드!$A$2:$B$494,2,0))</f>
        <v>COL0104725</v>
      </c>
      <c r="BL60" s="619"/>
    </row>
    <row r="61" spans="1:65" s="38" customFormat="1" ht="32.450000000000003" customHeight="1">
      <c r="A61" s="794"/>
      <c r="B61" s="4">
        <v>47</v>
      </c>
      <c r="C61" s="4"/>
      <c r="D61" s="108" t="s">
        <v>21</v>
      </c>
      <c r="E61" s="41"/>
      <c r="F61" s="171" t="s">
        <v>453</v>
      </c>
      <c r="G61" s="181" t="s">
        <v>615</v>
      </c>
      <c r="H61" s="93" t="str">
        <f t="shared" si="52"/>
        <v>바로가기</v>
      </c>
      <c r="I61" s="10">
        <v>5</v>
      </c>
      <c r="J61" s="11">
        <v>35</v>
      </c>
      <c r="K61" s="19">
        <v>1300</v>
      </c>
      <c r="L61" s="19">
        <v>1300</v>
      </c>
      <c r="M61" s="177"/>
      <c r="N61" s="20"/>
      <c r="O61" s="177"/>
      <c r="P61" s="20"/>
      <c r="Q61" s="177"/>
      <c r="R61" s="349"/>
      <c r="S61" s="177"/>
      <c r="T61" s="20"/>
      <c r="U61" s="177" t="s">
        <v>611</v>
      </c>
      <c r="V61" s="20"/>
      <c r="W61" s="177"/>
      <c r="X61" s="20"/>
      <c r="Y61" s="147">
        <f t="shared" si="53"/>
        <v>1</v>
      </c>
      <c r="Z61" s="149">
        <f t="shared" si="54"/>
        <v>1</v>
      </c>
      <c r="AA61" s="150">
        <f t="shared" si="55"/>
        <v>0</v>
      </c>
      <c r="AB61" s="147">
        <f t="array" ref="AB61">(SUM(LEN($M61:$X61)-LEN(SUBSTITUTE($M61:$X61,"역삼","")))/LEN("역삼"))</f>
        <v>0</v>
      </c>
      <c r="AC61" s="147">
        <f t="array" ref="AC61">SUM(SUM(LEN($M61:X61)-LEN(SUBSTITUTE($M61:X61,"선릉","")))/LEN("선릉"),SUM(LEN(M61:$X61)-LEN(SUBSTITUTE($M61:$X61,"가산","")))/LEN("가산"))</f>
        <v>0</v>
      </c>
      <c r="AD61" s="150">
        <f t="shared" si="56"/>
        <v>1</v>
      </c>
      <c r="AE61" s="147">
        <f t="array" ref="AE61">(SUM(LEN($M61:$X61)-LEN(SUBSTITUTE($M61:$X61,"대전","")))/LEN("대전"))</f>
        <v>1</v>
      </c>
      <c r="AF61" s="147">
        <f t="array" ref="AF61">(SUM(LEN($M61:$X61)-LEN(SUBSTITUTE($M61:$X61,"대구","")))/LEN("대구"))</f>
        <v>0</v>
      </c>
      <c r="AG61" s="147">
        <f t="array" ref="AG61">(SUM(LEN($M61:$X61)-LEN(SUBSTITUTE($M61:$X61,"부산","")))/LEN("부산"))</f>
        <v>0</v>
      </c>
      <c r="AH61" s="147">
        <f t="array" ref="AH61">(SUM(LEN($M61:$X61)-LEN(SUBSTITUTE($M61:$X61,"광주","")))/LEN("광주"))</f>
        <v>0</v>
      </c>
      <c r="AI61" s="147">
        <f t="array" ref="AI61">SUM(SUM(LEN($M61:$X61)-LEN(SUBSTITUTE($M61:$X61,"수원","")))/LEN("수원"),SUM(LEN($M61:$X61)-LEN(SUBSTITUTE($M61:$X61,"춘천","")))/LEN("춘천"),SUM(LEN($M61:$X61)-LEN(SUBSTITUTE($M61:$X61,"의정부","")))/LEN("의정부"),SUM(LEN($M61:$X61)-LEN(SUBSTITUTE($M61:$X61,"원주","")))/LEN("원주"))</f>
        <v>0</v>
      </c>
      <c r="AJ61" s="147">
        <f t="array" ref="AJ61">(SUM(LEN($M61:$X61)-LEN(SUBSTITUTE($M61:$X61,"청주","")))/LEN("청주"))</f>
        <v>0</v>
      </c>
      <c r="AK61" s="147">
        <f t="array" ref="AK61">(SUM(LEN($M61:$X61)-LEN(SUBSTITUTE($M61:$X61,"인천","")))/LEN("인천"))</f>
        <v>0</v>
      </c>
      <c r="AL61" s="147">
        <f t="array" ref="AL61">SUM(SUM(LEN($M61:X61)-LEN(SUBSTITUTE($M61:X61,"충북","")))/LEN("충북"),SUM(LEN(M61:$X61)-LEN(SUBSTITUTE($M61:$X61,"아산","")))/LEN("아산"))</f>
        <v>0</v>
      </c>
      <c r="AM61" s="147">
        <f t="array" ref="AM61">(SUM(LEN($M61:$X61)-LEN(SUBSTITUTE($M61:$X61,"울산","")))/LEN("울산"))</f>
        <v>0</v>
      </c>
      <c r="AN61" s="147">
        <f t="array" ref="AN61">(SUM(LEN($M61:$X61)-LEN(SUBSTITUTE($M61:$X61,"창원","")))/LEN("창원"))</f>
        <v>0</v>
      </c>
      <c r="AO61" s="147">
        <f t="array" ref="AO61">(SUM(LEN($M61:$X61)-LEN(SUBSTITUTE($M61:$X61,"전주","")))/LEN("전주"))</f>
        <v>0</v>
      </c>
      <c r="AP61" s="176">
        <f t="shared" si="57"/>
        <v>5</v>
      </c>
      <c r="AQ61" s="175">
        <f t="shared" si="61"/>
        <v>0</v>
      </c>
      <c r="AR61" s="174">
        <f t="shared" si="58"/>
        <v>0</v>
      </c>
      <c r="AS61" s="174">
        <f t="shared" si="58"/>
        <v>0</v>
      </c>
      <c r="AT61" s="175">
        <f t="shared" si="59"/>
        <v>5</v>
      </c>
      <c r="AU61" s="174">
        <f t="shared" si="60"/>
        <v>5</v>
      </c>
      <c r="AV61" s="174">
        <f t="shared" si="60"/>
        <v>0</v>
      </c>
      <c r="AW61" s="174">
        <f t="shared" si="60"/>
        <v>0</v>
      </c>
      <c r="AX61" s="174">
        <f t="shared" si="60"/>
        <v>0</v>
      </c>
      <c r="AY61" s="174">
        <f t="shared" si="60"/>
        <v>0</v>
      </c>
      <c r="AZ61" s="174">
        <f t="shared" si="60"/>
        <v>0</v>
      </c>
      <c r="BA61" s="174">
        <f t="shared" si="60"/>
        <v>0</v>
      </c>
      <c r="BB61" s="174">
        <f t="shared" si="60"/>
        <v>0</v>
      </c>
      <c r="BC61" s="174">
        <f t="shared" si="60"/>
        <v>0</v>
      </c>
      <c r="BD61" s="174">
        <f t="shared" si="60"/>
        <v>0</v>
      </c>
      <c r="BE61" s="174">
        <f t="shared" si="60"/>
        <v>0</v>
      </c>
      <c r="BK61" t="str">
        <f>IF(G61="","",VLOOKUP(G61,과정코드!$A$2:$B$494,2,0))</f>
        <v>COL0104734</v>
      </c>
      <c r="BL61" s="620"/>
    </row>
    <row r="62" spans="1:65" s="38" customFormat="1" ht="32.450000000000003" customHeight="1">
      <c r="A62" s="794"/>
      <c r="B62" s="4">
        <v>48</v>
      </c>
      <c r="C62" s="4"/>
      <c r="D62" s="41" t="s">
        <v>21</v>
      </c>
      <c r="E62" s="41"/>
      <c r="F62" s="171" t="s">
        <v>453</v>
      </c>
      <c r="G62" s="181" t="s">
        <v>609</v>
      </c>
      <c r="H62" s="93" t="str">
        <f t="shared" si="52"/>
        <v>바로가기</v>
      </c>
      <c r="I62" s="10">
        <v>3</v>
      </c>
      <c r="J62" s="11">
        <v>21</v>
      </c>
      <c r="K62" s="19">
        <v>960</v>
      </c>
      <c r="L62" s="19">
        <v>960</v>
      </c>
      <c r="M62" s="177"/>
      <c r="N62" s="20"/>
      <c r="O62" s="177"/>
      <c r="P62" s="20"/>
      <c r="Q62" s="177"/>
      <c r="R62" s="349"/>
      <c r="S62" s="177"/>
      <c r="T62" s="20"/>
      <c r="U62" s="177" t="s">
        <v>607</v>
      </c>
      <c r="V62" s="20"/>
      <c r="W62" s="177"/>
      <c r="X62" s="20"/>
      <c r="Y62" s="147">
        <f t="shared" si="53"/>
        <v>1</v>
      </c>
      <c r="Z62" s="149">
        <f t="shared" si="54"/>
        <v>1</v>
      </c>
      <c r="AA62" s="150">
        <f t="shared" si="55"/>
        <v>0</v>
      </c>
      <c r="AB62" s="147">
        <f t="array" ref="AB62">(SUM(LEN($M62:$X62)-LEN(SUBSTITUTE($M62:$X62,"역삼","")))/LEN("역삼"))</f>
        <v>0</v>
      </c>
      <c r="AC62" s="147">
        <f t="array" ref="AC62">SUM(SUM(LEN($M62:X62)-LEN(SUBSTITUTE($M62:X62,"선릉","")))/LEN("선릉"),SUM(LEN(M62:$X62)-LEN(SUBSTITUTE($M62:$X62,"가산","")))/LEN("가산"))</f>
        <v>0</v>
      </c>
      <c r="AD62" s="150">
        <f t="shared" si="56"/>
        <v>1</v>
      </c>
      <c r="AE62" s="147">
        <f t="array" ref="AE62">(SUM(LEN($M62:$X62)-LEN(SUBSTITUTE($M62:$X62,"대전","")))/LEN("대전"))</f>
        <v>1</v>
      </c>
      <c r="AF62" s="147">
        <f t="array" ref="AF62">(SUM(LEN($M62:$X62)-LEN(SUBSTITUTE($M62:$X62,"대구","")))/LEN("대구"))</f>
        <v>0</v>
      </c>
      <c r="AG62" s="147">
        <f t="array" ref="AG62">(SUM(LEN($M62:$X62)-LEN(SUBSTITUTE($M62:$X62,"부산","")))/LEN("부산"))</f>
        <v>0</v>
      </c>
      <c r="AH62" s="147">
        <f t="array" ref="AH62">(SUM(LEN($M62:$X62)-LEN(SUBSTITUTE($M62:$X62,"광주","")))/LEN("광주"))</f>
        <v>0</v>
      </c>
      <c r="AI62" s="147">
        <f t="array" ref="AI62">SUM(SUM(LEN($M62:$X62)-LEN(SUBSTITUTE($M62:$X62,"수원","")))/LEN("수원"),SUM(LEN($M62:$X62)-LEN(SUBSTITUTE($M62:$X62,"춘천","")))/LEN("춘천"),SUM(LEN($M62:$X62)-LEN(SUBSTITUTE($M62:$X62,"의정부","")))/LEN("의정부"),SUM(LEN($M62:$X62)-LEN(SUBSTITUTE($M62:$X62,"원주","")))/LEN("원주"))</f>
        <v>0</v>
      </c>
      <c r="AJ62" s="147">
        <f t="array" ref="AJ62">(SUM(LEN($M62:$X62)-LEN(SUBSTITUTE($M62:$X62,"청주","")))/LEN("청주"))</f>
        <v>0</v>
      </c>
      <c r="AK62" s="147">
        <f t="array" ref="AK62">(SUM(LEN($M62:$X62)-LEN(SUBSTITUTE($M62:$X62,"인천","")))/LEN("인천"))</f>
        <v>0</v>
      </c>
      <c r="AL62" s="147">
        <f t="array" ref="AL62">SUM(SUM(LEN($M62:X62)-LEN(SUBSTITUTE($M62:X62,"충북","")))/LEN("충북"),SUM(LEN(M62:$X62)-LEN(SUBSTITUTE($M62:$X62,"아산","")))/LEN("아산"))</f>
        <v>0</v>
      </c>
      <c r="AM62" s="147">
        <f t="array" ref="AM62">(SUM(LEN($M62:$X62)-LEN(SUBSTITUTE($M62:$X62,"울산","")))/LEN("울산"))</f>
        <v>0</v>
      </c>
      <c r="AN62" s="147">
        <f t="array" ref="AN62">(SUM(LEN($M62:$X62)-LEN(SUBSTITUTE($M62:$X62,"창원","")))/LEN("창원"))</f>
        <v>0</v>
      </c>
      <c r="AO62" s="147">
        <f t="array" ref="AO62">(SUM(LEN($M62:$X62)-LEN(SUBSTITUTE($M62:$X62,"전주","")))/LEN("전주"))</f>
        <v>0</v>
      </c>
      <c r="AP62" s="176">
        <f t="shared" si="57"/>
        <v>3</v>
      </c>
      <c r="AQ62" s="175">
        <f t="shared" si="61"/>
        <v>0</v>
      </c>
      <c r="AR62" s="174">
        <f t="shared" si="58"/>
        <v>0</v>
      </c>
      <c r="AS62" s="174">
        <f t="shared" si="58"/>
        <v>0</v>
      </c>
      <c r="AT62" s="175">
        <f t="shared" si="59"/>
        <v>3</v>
      </c>
      <c r="AU62" s="174">
        <f t="shared" si="60"/>
        <v>3</v>
      </c>
      <c r="AV62" s="174">
        <f t="shared" si="60"/>
        <v>0</v>
      </c>
      <c r="AW62" s="174">
        <f t="shared" si="60"/>
        <v>0</v>
      </c>
      <c r="AX62" s="174">
        <f t="shared" si="60"/>
        <v>0</v>
      </c>
      <c r="AY62" s="174">
        <f t="shared" si="60"/>
        <v>0</v>
      </c>
      <c r="AZ62" s="174">
        <f t="shared" si="60"/>
        <v>0</v>
      </c>
      <c r="BA62" s="174">
        <f t="shared" si="60"/>
        <v>0</v>
      </c>
      <c r="BB62" s="174">
        <f t="shared" si="60"/>
        <v>0</v>
      </c>
      <c r="BC62" s="174">
        <f t="shared" si="60"/>
        <v>0</v>
      </c>
      <c r="BD62" s="174">
        <f t="shared" si="60"/>
        <v>0</v>
      </c>
      <c r="BE62" s="174">
        <f t="shared" si="60"/>
        <v>0</v>
      </c>
      <c r="BK62" t="str">
        <f>IF(G62="","",VLOOKUP(G62,과정코드!$A$2:$B$494,2,0))</f>
        <v>COL0104735</v>
      </c>
      <c r="BL62" s="621"/>
    </row>
    <row r="63" spans="1:65" s="38" customFormat="1" ht="32.450000000000003" customHeight="1">
      <c r="A63" s="796" t="s">
        <v>605</v>
      </c>
      <c r="B63" s="4">
        <v>49</v>
      </c>
      <c r="C63" s="76" t="s">
        <v>20</v>
      </c>
      <c r="D63" s="108" t="s">
        <v>21</v>
      </c>
      <c r="E63" s="41" t="s">
        <v>21</v>
      </c>
      <c r="F63" s="41"/>
      <c r="G63" s="178" t="s">
        <v>211</v>
      </c>
      <c r="H63" s="93" t="str">
        <f t="shared" si="52"/>
        <v>바로가기</v>
      </c>
      <c r="I63" s="10">
        <v>2</v>
      </c>
      <c r="J63" s="11">
        <v>14</v>
      </c>
      <c r="K63" s="30">
        <v>540</v>
      </c>
      <c r="L63" s="30">
        <v>600</v>
      </c>
      <c r="M63" s="177"/>
      <c r="N63" s="20"/>
      <c r="O63" s="177"/>
      <c r="P63" s="20"/>
      <c r="Q63" s="177" t="s">
        <v>1991</v>
      </c>
      <c r="R63" s="349"/>
      <c r="S63" s="177"/>
      <c r="T63" s="20"/>
      <c r="U63" s="177"/>
      <c r="V63" s="20"/>
      <c r="W63" s="177" t="s">
        <v>112</v>
      </c>
      <c r="X63" s="20"/>
      <c r="Y63" s="147">
        <f t="shared" si="53"/>
        <v>2</v>
      </c>
      <c r="Z63" s="149">
        <f t="shared" si="54"/>
        <v>2</v>
      </c>
      <c r="AA63" s="150">
        <f t="shared" si="55"/>
        <v>0</v>
      </c>
      <c r="AB63" s="147">
        <f t="array" ref="AB63">(SUM(LEN($M63:$X63)-LEN(SUBSTITUTE($M63:$X63,"역삼","")))/LEN("역삼"))</f>
        <v>0</v>
      </c>
      <c r="AC63" s="147">
        <f t="array" ref="AC63">SUM(SUM(LEN($M63:X63)-LEN(SUBSTITUTE($M63:X63,"선릉","")))/LEN("선릉"),SUM(LEN(M63:$X63)-LEN(SUBSTITUTE($M63:$X63,"가산","")))/LEN("가산"))</f>
        <v>0</v>
      </c>
      <c r="AD63" s="150">
        <f t="shared" si="56"/>
        <v>2</v>
      </c>
      <c r="AE63" s="147">
        <f t="array" ref="AE63">(SUM(LEN($M63:$X63)-LEN(SUBSTITUTE($M63:$X63,"대전","")))/LEN("대전"))</f>
        <v>1</v>
      </c>
      <c r="AF63" s="147">
        <f t="array" ref="AF63">(SUM(LEN($M63:$X63)-LEN(SUBSTITUTE($M63:$X63,"대구","")))/LEN("대구"))</f>
        <v>0</v>
      </c>
      <c r="AG63" s="147">
        <f t="array" ref="AG63">(SUM(LEN($M63:$X63)-LEN(SUBSTITUTE($M63:$X63,"부산","")))/LEN("부산"))</f>
        <v>0</v>
      </c>
      <c r="AH63" s="147">
        <f t="array" ref="AH63">(SUM(LEN($M63:$X63)-LEN(SUBSTITUTE($M63:$X63,"광주","")))/LEN("광주"))</f>
        <v>0</v>
      </c>
      <c r="AI63" s="147">
        <f t="array" ref="AI63">SUM(SUM(LEN($M63:$X63)-LEN(SUBSTITUTE($M63:$X63,"수원","")))/LEN("수원"),SUM(LEN($M63:$X63)-LEN(SUBSTITUTE($M63:$X63,"춘천","")))/LEN("춘천"),SUM(LEN($M63:$X63)-LEN(SUBSTITUTE($M63:$X63,"의정부","")))/LEN("의정부"),SUM(LEN($M63:$X63)-LEN(SUBSTITUTE($M63:$X63,"원주","")))/LEN("원주"))</f>
        <v>0</v>
      </c>
      <c r="AJ63" s="147">
        <f t="array" ref="AJ63">(SUM(LEN($M63:$X63)-LEN(SUBSTITUTE($M63:$X63,"청주","")))/LEN("청주"))</f>
        <v>0</v>
      </c>
      <c r="AK63" s="147">
        <f t="array" ref="AK63">(SUM(LEN($M63:$X63)-LEN(SUBSTITUTE($M63:$X63,"인천","")))/LEN("인천"))</f>
        <v>0</v>
      </c>
      <c r="AL63" s="147">
        <f t="array" ref="AL63">SUM(SUM(LEN($M63:X63)-LEN(SUBSTITUTE($M63:X63,"충북","")))/LEN("충북"),SUM(LEN(M63:$X63)-LEN(SUBSTITUTE($M63:$X63,"아산","")))/LEN("아산"))</f>
        <v>1</v>
      </c>
      <c r="AM63" s="147">
        <f t="array" ref="AM63">(SUM(LEN($M63:$X63)-LEN(SUBSTITUTE($M63:$X63,"울산","")))/LEN("울산"))</f>
        <v>0</v>
      </c>
      <c r="AN63" s="147">
        <f t="array" ref="AN63">(SUM(LEN($M63:$X63)-LEN(SUBSTITUTE($M63:$X63,"창원","")))/LEN("창원"))</f>
        <v>0</v>
      </c>
      <c r="AO63" s="147">
        <f t="array" ref="AO63">(SUM(LEN($M63:$X63)-LEN(SUBSTITUTE($M63:$X63,"전주","")))/LEN("전주"))</f>
        <v>0</v>
      </c>
      <c r="AP63" s="176">
        <f t="shared" si="57"/>
        <v>4</v>
      </c>
      <c r="AQ63" s="175">
        <f t="shared" si="61"/>
        <v>0</v>
      </c>
      <c r="AR63" s="174">
        <f t="shared" ref="AR63:AS72" si="62">$I63*AB63</f>
        <v>0</v>
      </c>
      <c r="AS63" s="174">
        <f t="shared" si="62"/>
        <v>0</v>
      </c>
      <c r="AT63" s="175">
        <f t="shared" si="59"/>
        <v>4</v>
      </c>
      <c r="AU63" s="174">
        <f t="shared" si="60"/>
        <v>2</v>
      </c>
      <c r="AV63" s="174">
        <f t="shared" si="60"/>
        <v>0</v>
      </c>
      <c r="AW63" s="174">
        <f t="shared" si="60"/>
        <v>0</v>
      </c>
      <c r="AX63" s="174">
        <f t="shared" si="60"/>
        <v>0</v>
      </c>
      <c r="AY63" s="174">
        <f t="shared" si="60"/>
        <v>0</v>
      </c>
      <c r="AZ63" s="174">
        <f t="shared" si="60"/>
        <v>0</v>
      </c>
      <c r="BA63" s="174">
        <f t="shared" si="60"/>
        <v>0</v>
      </c>
      <c r="BB63" s="174">
        <f t="shared" si="60"/>
        <v>2</v>
      </c>
      <c r="BC63" s="174">
        <f t="shared" si="60"/>
        <v>0</v>
      </c>
      <c r="BD63" s="174">
        <f t="shared" si="60"/>
        <v>0</v>
      </c>
      <c r="BE63" s="174">
        <f t="shared" si="60"/>
        <v>0</v>
      </c>
      <c r="BK63" t="str">
        <f>IF(G63="","",VLOOKUP(G63,과정코드!$A$2:$B$494,2,0))</f>
        <v>COL0104739</v>
      </c>
      <c r="BL63" s="618"/>
    </row>
    <row r="64" spans="1:65" s="38" customFormat="1" ht="32.450000000000003" customHeight="1">
      <c r="A64" s="797"/>
      <c r="B64" s="4">
        <v>50</v>
      </c>
      <c r="C64" s="76" t="s">
        <v>20</v>
      </c>
      <c r="D64" s="41" t="s">
        <v>21</v>
      </c>
      <c r="E64" s="41" t="s">
        <v>21</v>
      </c>
      <c r="F64" s="41"/>
      <c r="G64" s="178" t="s">
        <v>1895</v>
      </c>
      <c r="H64" s="93" t="str">
        <f t="shared" si="52"/>
        <v>바로가기</v>
      </c>
      <c r="I64" s="107">
        <v>2</v>
      </c>
      <c r="J64" s="11">
        <v>14</v>
      </c>
      <c r="K64" s="30">
        <v>540</v>
      </c>
      <c r="L64" s="30">
        <v>600</v>
      </c>
      <c r="M64" s="177"/>
      <c r="N64" s="20"/>
      <c r="O64" s="177"/>
      <c r="P64" s="20"/>
      <c r="Q64" s="177"/>
      <c r="R64" s="349"/>
      <c r="S64" s="177"/>
      <c r="T64" s="20"/>
      <c r="U64" s="177"/>
      <c r="V64" s="20" t="s">
        <v>595</v>
      </c>
      <c r="W64" s="177"/>
      <c r="X64" s="20"/>
      <c r="Y64" s="147">
        <f t="shared" si="53"/>
        <v>1</v>
      </c>
      <c r="Z64" s="149">
        <f t="shared" si="54"/>
        <v>1</v>
      </c>
      <c r="AA64" s="150">
        <f t="shared" si="55"/>
        <v>0</v>
      </c>
      <c r="AB64" s="147">
        <f t="array" ref="AB64">(SUM(LEN($M64:$X64)-LEN(SUBSTITUTE($M64:$X64,"역삼","")))/LEN("역삼"))</f>
        <v>0</v>
      </c>
      <c r="AC64" s="147">
        <f t="array" ref="AC64">SUM(SUM(LEN($M64:X64)-LEN(SUBSTITUTE($M64:X64,"선릉","")))/LEN("선릉"),SUM(LEN(M64:$X64)-LEN(SUBSTITUTE($M64:$X64,"가산","")))/LEN("가산"))</f>
        <v>0</v>
      </c>
      <c r="AD64" s="150">
        <f t="shared" si="56"/>
        <v>1</v>
      </c>
      <c r="AE64" s="147">
        <f t="array" ref="AE64">(SUM(LEN($M64:$X64)-LEN(SUBSTITUTE($M64:$X64,"대전","")))/LEN("대전"))</f>
        <v>1</v>
      </c>
      <c r="AF64" s="147">
        <f t="array" ref="AF64">(SUM(LEN($M64:$X64)-LEN(SUBSTITUTE($M64:$X64,"대구","")))/LEN("대구"))</f>
        <v>0</v>
      </c>
      <c r="AG64" s="147">
        <f t="array" ref="AG64">(SUM(LEN($M64:$X64)-LEN(SUBSTITUTE($M64:$X64,"부산","")))/LEN("부산"))</f>
        <v>0</v>
      </c>
      <c r="AH64" s="147">
        <f t="array" ref="AH64">(SUM(LEN($M64:$X64)-LEN(SUBSTITUTE($M64:$X64,"광주","")))/LEN("광주"))</f>
        <v>0</v>
      </c>
      <c r="AI64" s="147">
        <f t="array" ref="AI64">SUM(SUM(LEN($M64:$X64)-LEN(SUBSTITUTE($M64:$X64,"수원","")))/LEN("수원"),SUM(LEN($M64:$X64)-LEN(SUBSTITUTE($M64:$X64,"춘천","")))/LEN("춘천"),SUM(LEN($M64:$X64)-LEN(SUBSTITUTE($M64:$X64,"의정부","")))/LEN("의정부"),SUM(LEN($M64:$X64)-LEN(SUBSTITUTE($M64:$X64,"원주","")))/LEN("원주"))</f>
        <v>0</v>
      </c>
      <c r="AJ64" s="147">
        <f t="array" ref="AJ64">(SUM(LEN($M64:$X64)-LEN(SUBSTITUTE($M64:$X64,"청주","")))/LEN("청주"))</f>
        <v>0</v>
      </c>
      <c r="AK64" s="147">
        <f t="array" ref="AK64">(SUM(LEN($M64:$X64)-LEN(SUBSTITUTE($M64:$X64,"인천","")))/LEN("인천"))</f>
        <v>0</v>
      </c>
      <c r="AL64" s="147">
        <f t="array" ref="AL64">SUM(SUM(LEN($M64:X64)-LEN(SUBSTITUTE($M64:X64,"충북","")))/LEN("충북"),SUM(LEN(M64:$X64)-LEN(SUBSTITUTE($M64:$X64,"아산","")))/LEN("아산"))</f>
        <v>0</v>
      </c>
      <c r="AM64" s="147">
        <f t="array" ref="AM64">(SUM(LEN($M64:$X64)-LEN(SUBSTITUTE($M64:$X64,"울산","")))/LEN("울산"))</f>
        <v>0</v>
      </c>
      <c r="AN64" s="147">
        <f t="array" ref="AN64">(SUM(LEN($M64:$X64)-LEN(SUBSTITUTE($M64:$X64,"창원","")))/LEN("창원"))</f>
        <v>0</v>
      </c>
      <c r="AO64" s="147">
        <f t="array" ref="AO64">(SUM(LEN($M64:$X64)-LEN(SUBSTITUTE($M64:$X64,"전주","")))/LEN("전주"))</f>
        <v>0</v>
      </c>
      <c r="AP64" s="176">
        <f t="shared" si="57"/>
        <v>2</v>
      </c>
      <c r="AQ64" s="175">
        <f t="shared" si="61"/>
        <v>0</v>
      </c>
      <c r="AR64" s="174">
        <f t="shared" si="62"/>
        <v>0</v>
      </c>
      <c r="AS64" s="174">
        <f t="shared" si="62"/>
        <v>0</v>
      </c>
      <c r="AT64" s="175">
        <f t="shared" si="59"/>
        <v>2</v>
      </c>
      <c r="AU64" s="174">
        <f t="shared" si="60"/>
        <v>2</v>
      </c>
      <c r="AV64" s="174">
        <f t="shared" si="60"/>
        <v>0</v>
      </c>
      <c r="AW64" s="174">
        <f t="shared" si="60"/>
        <v>0</v>
      </c>
      <c r="AX64" s="174">
        <f t="shared" si="60"/>
        <v>0</v>
      </c>
      <c r="AY64" s="174">
        <f t="shared" si="60"/>
        <v>0</v>
      </c>
      <c r="AZ64" s="174">
        <f t="shared" si="60"/>
        <v>0</v>
      </c>
      <c r="BA64" s="174">
        <f t="shared" si="60"/>
        <v>0</v>
      </c>
      <c r="BB64" s="174">
        <f t="shared" si="60"/>
        <v>0</v>
      </c>
      <c r="BC64" s="174">
        <f t="shared" si="60"/>
        <v>0</v>
      </c>
      <c r="BD64" s="174">
        <f t="shared" si="60"/>
        <v>0</v>
      </c>
      <c r="BE64" s="174">
        <f t="shared" si="60"/>
        <v>0</v>
      </c>
      <c r="BK64" t="str">
        <f>IF(G64="","",VLOOKUP(G64,과정코드!$A$2:$B$494,2,0))</f>
        <v>COL0104740</v>
      </c>
      <c r="BL64" s="619"/>
    </row>
    <row r="65" spans="1:65" s="38" customFormat="1" ht="32.450000000000003" customHeight="1">
      <c r="A65" s="797"/>
      <c r="B65" s="4">
        <v>51</v>
      </c>
      <c r="C65" s="76" t="s">
        <v>20</v>
      </c>
      <c r="D65" s="108" t="s">
        <v>21</v>
      </c>
      <c r="E65" s="108" t="s">
        <v>21</v>
      </c>
      <c r="F65" s="108"/>
      <c r="G65" s="178" t="s">
        <v>1896</v>
      </c>
      <c r="H65" s="93" t="str">
        <f t="shared" si="52"/>
        <v>바로가기</v>
      </c>
      <c r="I65" s="10">
        <v>2</v>
      </c>
      <c r="J65" s="12">
        <v>14</v>
      </c>
      <c r="K65" s="30">
        <v>540</v>
      </c>
      <c r="L65" s="30">
        <v>600</v>
      </c>
      <c r="M65" s="177"/>
      <c r="N65" s="20"/>
      <c r="O65" s="177"/>
      <c r="P65" s="20"/>
      <c r="Q65" s="177"/>
      <c r="R65" s="349"/>
      <c r="S65" s="177"/>
      <c r="T65" s="20" t="s">
        <v>1992</v>
      </c>
      <c r="U65" s="177"/>
      <c r="V65" s="20"/>
      <c r="W65" s="177" t="s">
        <v>1993</v>
      </c>
      <c r="X65" s="20"/>
      <c r="Y65" s="147">
        <f t="shared" si="53"/>
        <v>2</v>
      </c>
      <c r="Z65" s="149">
        <f t="shared" si="54"/>
        <v>2</v>
      </c>
      <c r="AA65" s="150">
        <f>AB65+AC65</f>
        <v>0</v>
      </c>
      <c r="AB65" s="147">
        <f t="array" ref="AB65">(SUM(LEN($M65:$X65)-LEN(SUBSTITUTE($M65:$X65,"역삼","")))/LEN("역삼"))</f>
        <v>0</v>
      </c>
      <c r="AC65" s="147">
        <f t="array" ref="AC65">SUM(SUM(LEN($M65:X65)-LEN(SUBSTITUTE($M65:X65,"선릉","")))/LEN("선릉"),SUM(LEN(M65:$X65)-LEN(SUBSTITUTE($M65:$X65,"가산","")))/LEN("가산"))</f>
        <v>0</v>
      </c>
      <c r="AD65" s="150">
        <f t="shared" si="56"/>
        <v>2</v>
      </c>
      <c r="AE65" s="147">
        <f t="array" ref="AE65">(SUM(LEN($M65:$X65)-LEN(SUBSTITUTE($M65:$X65,"대전","")))/LEN("대전"))</f>
        <v>2</v>
      </c>
      <c r="AF65" s="147">
        <f t="array" ref="AF65">(SUM(LEN($M65:$X65)-LEN(SUBSTITUTE($M65:$X65,"대구","")))/LEN("대구"))</f>
        <v>0</v>
      </c>
      <c r="AG65" s="147">
        <f t="array" ref="AG65">(SUM(LEN($M65:$X65)-LEN(SUBSTITUTE($M65:$X65,"부산","")))/LEN("부산"))</f>
        <v>0</v>
      </c>
      <c r="AH65" s="147">
        <f t="array" ref="AH65">(SUM(LEN($M65:$X65)-LEN(SUBSTITUTE($M65:$X65,"광주","")))/LEN("광주"))</f>
        <v>0</v>
      </c>
      <c r="AI65" s="147">
        <f t="array" ref="AI65">SUM(SUM(LEN($M65:$X65)-LEN(SUBSTITUTE($M65:$X65,"수원","")))/LEN("수원"),SUM(LEN($M65:$X65)-LEN(SUBSTITUTE($M65:$X65,"춘천","")))/LEN("춘천"),SUM(LEN($M65:$X65)-LEN(SUBSTITUTE($M65:$X65,"의정부","")))/LEN("의정부"),SUM(LEN($M65:$X65)-LEN(SUBSTITUTE($M65:$X65,"원주","")))/LEN("원주"))</f>
        <v>0</v>
      </c>
      <c r="AJ65" s="147">
        <f t="array" ref="AJ65">(SUM(LEN($M65:$X65)-LEN(SUBSTITUTE($M65:$X65,"청주","")))/LEN("청주"))</f>
        <v>0</v>
      </c>
      <c r="AK65" s="147">
        <f t="array" ref="AK65">(SUM(LEN($M65:$X65)-LEN(SUBSTITUTE($M65:$X65,"인천","")))/LEN("인천"))</f>
        <v>0</v>
      </c>
      <c r="AL65" s="147">
        <f t="array" ref="AL65">SUM(SUM(LEN($M65:X65)-LEN(SUBSTITUTE($M65:X65,"충북","")))/LEN("충북"),SUM(LEN(M65:$X65)-LEN(SUBSTITUTE($M65:$X65,"아산","")))/LEN("아산"))</f>
        <v>0</v>
      </c>
      <c r="AM65" s="147">
        <f t="array" ref="AM65">(SUM(LEN($M65:$X65)-LEN(SUBSTITUTE($M65:$X65,"울산","")))/LEN("울산"))</f>
        <v>0</v>
      </c>
      <c r="AN65" s="147">
        <f t="array" ref="AN65">(SUM(LEN($M65:$X65)-LEN(SUBSTITUTE($M65:$X65,"창원","")))/LEN("창원"))</f>
        <v>0</v>
      </c>
      <c r="AO65" s="147">
        <f t="array" ref="AO65">(SUM(LEN($M65:$X65)-LEN(SUBSTITUTE($M65:$X65,"전주","")))/LEN("전주"))</f>
        <v>0</v>
      </c>
      <c r="AP65" s="176">
        <f t="shared" si="57"/>
        <v>4</v>
      </c>
      <c r="AQ65" s="175">
        <f t="shared" si="61"/>
        <v>0</v>
      </c>
      <c r="AR65" s="174">
        <f t="shared" si="62"/>
        <v>0</v>
      </c>
      <c r="AS65" s="174">
        <f t="shared" si="62"/>
        <v>0</v>
      </c>
      <c r="AT65" s="175">
        <f t="shared" si="59"/>
        <v>4</v>
      </c>
      <c r="AU65" s="174">
        <f t="shared" si="60"/>
        <v>4</v>
      </c>
      <c r="AV65" s="174">
        <f t="shared" si="60"/>
        <v>0</v>
      </c>
      <c r="AW65" s="174">
        <f t="shared" si="60"/>
        <v>0</v>
      </c>
      <c r="AX65" s="174">
        <f t="shared" si="60"/>
        <v>0</v>
      </c>
      <c r="AY65" s="174">
        <f t="shared" si="60"/>
        <v>0</v>
      </c>
      <c r="AZ65" s="174">
        <f t="shared" si="60"/>
        <v>0</v>
      </c>
      <c r="BA65" s="174">
        <f t="shared" si="60"/>
        <v>0</v>
      </c>
      <c r="BB65" s="174">
        <f t="shared" si="60"/>
        <v>0</v>
      </c>
      <c r="BC65" s="174">
        <f t="shared" si="60"/>
        <v>0</v>
      </c>
      <c r="BD65" s="174">
        <f t="shared" si="60"/>
        <v>0</v>
      </c>
      <c r="BE65" s="174">
        <f t="shared" si="60"/>
        <v>0</v>
      </c>
      <c r="BK65" t="str">
        <f>IF(G65="","",VLOOKUP(G65,과정코드!$A$2:$B$494,2,0))</f>
        <v>COL0104741</v>
      </c>
      <c r="BL65" s="620"/>
    </row>
    <row r="66" spans="1:65" s="38" customFormat="1" ht="32.450000000000003" customHeight="1">
      <c r="A66" s="797"/>
      <c r="B66" s="4">
        <v>52</v>
      </c>
      <c r="C66" s="76" t="s">
        <v>20</v>
      </c>
      <c r="D66" s="108" t="s">
        <v>21</v>
      </c>
      <c r="E66" s="108" t="s">
        <v>21</v>
      </c>
      <c r="F66" s="108"/>
      <c r="G66" s="178" t="s">
        <v>1904</v>
      </c>
      <c r="H66" s="93" t="str">
        <f t="shared" si="52"/>
        <v>바로가기</v>
      </c>
      <c r="I66" s="16">
        <v>2</v>
      </c>
      <c r="J66" s="22">
        <v>14</v>
      </c>
      <c r="K66" s="30">
        <v>540</v>
      </c>
      <c r="L66" s="30">
        <v>600</v>
      </c>
      <c r="M66" s="177"/>
      <c r="N66" s="349"/>
      <c r="O66" s="177"/>
      <c r="P66" s="349"/>
      <c r="Q66" s="177"/>
      <c r="R66" s="349"/>
      <c r="S66" s="177"/>
      <c r="T66" s="20"/>
      <c r="U66" s="177"/>
      <c r="V66" s="20"/>
      <c r="W66" s="177" t="s">
        <v>66</v>
      </c>
      <c r="X66" s="20"/>
      <c r="Y66" s="147">
        <f t="shared" si="53"/>
        <v>1</v>
      </c>
      <c r="Z66" s="149">
        <f t="shared" si="54"/>
        <v>1</v>
      </c>
      <c r="AA66" s="150">
        <f t="shared" ref="AA66:AA72" si="63">AB66+AC66</f>
        <v>0</v>
      </c>
      <c r="AB66" s="147">
        <f t="array" ref="AB66">(SUM(LEN($M66:$X66)-LEN(SUBSTITUTE($M66:$X66,"역삼","")))/LEN("역삼"))</f>
        <v>0</v>
      </c>
      <c r="AC66" s="147">
        <f t="array" ref="AC66">SUM(SUM(LEN($M66:X66)-LEN(SUBSTITUTE($M66:X66,"선릉","")))/LEN("선릉"),SUM(LEN(M66:$X66)-LEN(SUBSTITUTE($M66:$X66,"가산","")))/LEN("가산"))</f>
        <v>0</v>
      </c>
      <c r="AD66" s="150">
        <f t="shared" si="56"/>
        <v>1</v>
      </c>
      <c r="AE66" s="147">
        <f t="array" ref="AE66">(SUM(LEN($M66:$X66)-LEN(SUBSTITUTE($M66:$X66,"대전","")))/LEN("대전"))</f>
        <v>1</v>
      </c>
      <c r="AF66" s="147">
        <f t="array" ref="AF66">(SUM(LEN($M66:$X66)-LEN(SUBSTITUTE($M66:$X66,"대구","")))/LEN("대구"))</f>
        <v>0</v>
      </c>
      <c r="AG66" s="147">
        <f t="array" ref="AG66">(SUM(LEN($M66:$X66)-LEN(SUBSTITUTE($M66:$X66,"부산","")))/LEN("부산"))</f>
        <v>0</v>
      </c>
      <c r="AH66" s="147">
        <f t="array" ref="AH66">(SUM(LEN($M66:$X66)-LEN(SUBSTITUTE($M66:$X66,"광주","")))/LEN("광주"))</f>
        <v>0</v>
      </c>
      <c r="AI66" s="147">
        <f t="array" ref="AI66">SUM(SUM(LEN($M66:$X66)-LEN(SUBSTITUTE($M66:$X66,"수원","")))/LEN("수원"),SUM(LEN($M66:$X66)-LEN(SUBSTITUTE($M66:$X66,"춘천","")))/LEN("춘천"),SUM(LEN($M66:$X66)-LEN(SUBSTITUTE($M66:$X66,"의정부","")))/LEN("의정부"),SUM(LEN($M66:$X66)-LEN(SUBSTITUTE($M66:$X66,"원주","")))/LEN("원주"))</f>
        <v>0</v>
      </c>
      <c r="AJ66" s="147">
        <f t="array" ref="AJ66">(SUM(LEN($M66:$X66)-LEN(SUBSTITUTE($M66:$X66,"청주","")))/LEN("청주"))</f>
        <v>0</v>
      </c>
      <c r="AK66" s="147">
        <f t="array" ref="AK66">(SUM(LEN($M66:$X66)-LEN(SUBSTITUTE($M66:$X66,"인천","")))/LEN("인천"))</f>
        <v>0</v>
      </c>
      <c r="AL66" s="147">
        <f t="array" ref="AL66">SUM(SUM(LEN($M66:X66)-LEN(SUBSTITUTE($M66:X66,"충북","")))/LEN("충북"),SUM(LEN(M66:$X66)-LEN(SUBSTITUTE($M66:$X66,"아산","")))/LEN("아산"))</f>
        <v>0</v>
      </c>
      <c r="AM66" s="147">
        <f t="array" ref="AM66">(SUM(LEN($M66:$X66)-LEN(SUBSTITUTE($M66:$X66,"울산","")))/LEN("울산"))</f>
        <v>0</v>
      </c>
      <c r="AN66" s="147">
        <f t="array" ref="AN66">(SUM(LEN($M66:$X66)-LEN(SUBSTITUTE($M66:$X66,"창원","")))/LEN("창원"))</f>
        <v>0</v>
      </c>
      <c r="AO66" s="147">
        <f t="array" ref="AO66">(SUM(LEN($M66:$X66)-LEN(SUBSTITUTE($M66:$X66,"전주","")))/LEN("전주"))</f>
        <v>0</v>
      </c>
      <c r="AP66" s="176">
        <f t="shared" si="57"/>
        <v>2</v>
      </c>
      <c r="AQ66" s="175">
        <f t="shared" si="61"/>
        <v>0</v>
      </c>
      <c r="AR66" s="174">
        <f t="shared" si="62"/>
        <v>0</v>
      </c>
      <c r="AS66" s="174">
        <f t="shared" si="62"/>
        <v>0</v>
      </c>
      <c r="AT66" s="175">
        <f t="shared" si="59"/>
        <v>2</v>
      </c>
      <c r="AU66" s="174">
        <f t="shared" ref="AU66:AV72" si="64">$I66*AE66</f>
        <v>2</v>
      </c>
      <c r="AV66" s="174">
        <f t="shared" si="64"/>
        <v>0</v>
      </c>
      <c r="AW66" s="174">
        <f t="shared" ref="AW66:BE72" si="65">$I66*AG66</f>
        <v>0</v>
      </c>
      <c r="AX66" s="174">
        <f t="shared" si="65"/>
        <v>0</v>
      </c>
      <c r="AY66" s="174">
        <f t="shared" si="65"/>
        <v>0</v>
      </c>
      <c r="AZ66" s="174">
        <f t="shared" si="65"/>
        <v>0</v>
      </c>
      <c r="BA66" s="174">
        <f t="shared" si="65"/>
        <v>0</v>
      </c>
      <c r="BB66" s="174">
        <f t="shared" si="65"/>
        <v>0</v>
      </c>
      <c r="BC66" s="174">
        <f t="shared" si="65"/>
        <v>0</v>
      </c>
      <c r="BD66" s="174">
        <f t="shared" si="65"/>
        <v>0</v>
      </c>
      <c r="BE66" s="174">
        <f t="shared" si="65"/>
        <v>0</v>
      </c>
      <c r="BK66" t="str">
        <f>IF(G66="","",VLOOKUP(G66,과정코드!$A$2:$B$494,2,0))</f>
        <v>COL0104749</v>
      </c>
      <c r="BL66" s="621"/>
    </row>
    <row r="67" spans="1:65" s="38" customFormat="1" ht="32.450000000000003" customHeight="1">
      <c r="A67" s="797"/>
      <c r="B67" s="4">
        <v>53</v>
      </c>
      <c r="C67" s="76" t="s">
        <v>20</v>
      </c>
      <c r="D67" s="41" t="s">
        <v>21</v>
      </c>
      <c r="E67" s="108" t="s">
        <v>21</v>
      </c>
      <c r="F67" s="108"/>
      <c r="G67" s="178" t="s">
        <v>1905</v>
      </c>
      <c r="H67" s="93" t="str">
        <f t="shared" si="52"/>
        <v>바로가기</v>
      </c>
      <c r="I67" s="24">
        <v>3</v>
      </c>
      <c r="J67" s="25">
        <v>21</v>
      </c>
      <c r="K67" s="30">
        <v>640</v>
      </c>
      <c r="L67" s="30">
        <v>700</v>
      </c>
      <c r="M67" s="177"/>
      <c r="N67" s="349"/>
      <c r="O67" s="177"/>
      <c r="P67" s="20"/>
      <c r="Q67" s="177"/>
      <c r="R67" s="349" t="s">
        <v>1994</v>
      </c>
      <c r="S67" s="177"/>
      <c r="T67" s="20"/>
      <c r="U67" s="177"/>
      <c r="V67" s="20"/>
      <c r="W67" s="177"/>
      <c r="X67" s="20"/>
      <c r="Y67" s="147">
        <f t="shared" si="53"/>
        <v>1</v>
      </c>
      <c r="Z67" s="149">
        <f t="shared" si="54"/>
        <v>1</v>
      </c>
      <c r="AA67" s="150">
        <f t="shared" si="63"/>
        <v>0</v>
      </c>
      <c r="AB67" s="147">
        <f t="array" ref="AB67">(SUM(LEN($M67:$X67)-LEN(SUBSTITUTE($M67:$X67,"역삼","")))/LEN("역삼"))</f>
        <v>0</v>
      </c>
      <c r="AC67" s="147">
        <f t="array" ref="AC67">SUM(SUM(LEN($M67:X67)-LEN(SUBSTITUTE($M67:X67,"선릉","")))/LEN("선릉"),SUM(LEN(M67:$X67)-LEN(SUBSTITUTE($M67:$X67,"가산","")))/LEN("가산"))</f>
        <v>0</v>
      </c>
      <c r="AD67" s="150">
        <f t="shared" si="56"/>
        <v>1</v>
      </c>
      <c r="AE67" s="147">
        <f t="array" ref="AE67">(SUM(LEN($M67:$X67)-LEN(SUBSTITUTE($M67:$X67,"대전","")))/LEN("대전"))</f>
        <v>1</v>
      </c>
      <c r="AF67" s="147">
        <f t="array" ref="AF67">(SUM(LEN($M67:$X67)-LEN(SUBSTITUTE($M67:$X67,"대구","")))/LEN("대구"))</f>
        <v>0</v>
      </c>
      <c r="AG67" s="147">
        <f t="array" ref="AG67">(SUM(LEN($M67:$X67)-LEN(SUBSTITUTE($M67:$X67,"부산","")))/LEN("부산"))</f>
        <v>0</v>
      </c>
      <c r="AH67" s="147">
        <f t="array" ref="AH67">(SUM(LEN($M67:$X67)-LEN(SUBSTITUTE($M67:$X67,"광주","")))/LEN("광주"))</f>
        <v>0</v>
      </c>
      <c r="AI67" s="147">
        <f t="array" ref="AI67">SUM(SUM(LEN($M67:$X67)-LEN(SUBSTITUTE($M67:$X67,"수원","")))/LEN("수원"),SUM(LEN($M67:$X67)-LEN(SUBSTITUTE($M67:$X67,"춘천","")))/LEN("춘천"),SUM(LEN($M67:$X67)-LEN(SUBSTITUTE($M67:$X67,"의정부","")))/LEN("의정부"),SUM(LEN($M67:$X67)-LEN(SUBSTITUTE($M67:$X67,"원주","")))/LEN("원주"))</f>
        <v>0</v>
      </c>
      <c r="AJ67" s="147">
        <f t="array" ref="AJ67">(SUM(LEN($M67:$X67)-LEN(SUBSTITUTE($M67:$X67,"청주","")))/LEN("청주"))</f>
        <v>0</v>
      </c>
      <c r="AK67" s="147">
        <f t="array" ref="AK67">(SUM(LEN($M67:$X67)-LEN(SUBSTITUTE($M67:$X67,"인천","")))/LEN("인천"))</f>
        <v>0</v>
      </c>
      <c r="AL67" s="147">
        <f t="array" ref="AL67">SUM(SUM(LEN($M67:X67)-LEN(SUBSTITUTE($M67:X67,"충북","")))/LEN("충북"),SUM(LEN(M67:$X67)-LEN(SUBSTITUTE($M67:$X67,"아산","")))/LEN("아산"))</f>
        <v>0</v>
      </c>
      <c r="AM67" s="147">
        <f t="array" ref="AM67">(SUM(LEN($M67:$X67)-LEN(SUBSTITUTE($M67:$X67,"울산","")))/LEN("울산"))</f>
        <v>0</v>
      </c>
      <c r="AN67" s="147">
        <f t="array" ref="AN67">(SUM(LEN($M67:$X67)-LEN(SUBSTITUTE($M67:$X67,"창원","")))/LEN("창원"))</f>
        <v>0</v>
      </c>
      <c r="AO67" s="147">
        <f t="array" ref="AO67">(SUM(LEN($M67:$X67)-LEN(SUBSTITUTE($M67:$X67,"전주","")))/LEN("전주"))</f>
        <v>0</v>
      </c>
      <c r="AP67" s="176">
        <f t="shared" si="57"/>
        <v>3</v>
      </c>
      <c r="AQ67" s="175">
        <f t="shared" si="61"/>
        <v>0</v>
      </c>
      <c r="AR67" s="174">
        <f t="shared" si="62"/>
        <v>0</v>
      </c>
      <c r="AS67" s="174">
        <f t="shared" si="62"/>
        <v>0</v>
      </c>
      <c r="AT67" s="175">
        <f t="shared" si="59"/>
        <v>3</v>
      </c>
      <c r="AU67" s="174">
        <f t="shared" si="64"/>
        <v>3</v>
      </c>
      <c r="AV67" s="174">
        <f t="shared" si="64"/>
        <v>0</v>
      </c>
      <c r="AW67" s="174">
        <f t="shared" si="65"/>
        <v>0</v>
      </c>
      <c r="AX67" s="174">
        <f t="shared" si="65"/>
        <v>0</v>
      </c>
      <c r="AY67" s="174">
        <f t="shared" si="65"/>
        <v>0</v>
      </c>
      <c r="AZ67" s="174">
        <f t="shared" si="65"/>
        <v>0</v>
      </c>
      <c r="BA67" s="174">
        <f t="shared" si="65"/>
        <v>0</v>
      </c>
      <c r="BB67" s="174">
        <f t="shared" si="65"/>
        <v>0</v>
      </c>
      <c r="BC67" s="174">
        <f t="shared" si="65"/>
        <v>0</v>
      </c>
      <c r="BD67" s="174">
        <f t="shared" si="65"/>
        <v>0</v>
      </c>
      <c r="BE67" s="174">
        <f t="shared" si="65"/>
        <v>0</v>
      </c>
      <c r="BK67" t="str">
        <f>IF(G67="","",VLOOKUP(G67,과정코드!$A$2:$B$494,2,0))</f>
        <v>COL0104750</v>
      </c>
      <c r="BL67" s="618"/>
    </row>
    <row r="68" spans="1:65" s="38" customFormat="1" ht="32.450000000000003" customHeight="1">
      <c r="A68" s="797"/>
      <c r="B68" s="4">
        <v>54</v>
      </c>
      <c r="C68" s="76" t="s">
        <v>20</v>
      </c>
      <c r="D68" s="108" t="s">
        <v>21</v>
      </c>
      <c r="E68" s="108" t="s">
        <v>21</v>
      </c>
      <c r="F68" s="108"/>
      <c r="G68" s="178" t="s">
        <v>213</v>
      </c>
      <c r="H68" s="93" t="str">
        <f t="shared" si="52"/>
        <v>바로가기</v>
      </c>
      <c r="I68" s="24">
        <v>3</v>
      </c>
      <c r="J68" s="25">
        <v>21</v>
      </c>
      <c r="K68" s="30">
        <v>640</v>
      </c>
      <c r="L68" s="30">
        <v>700</v>
      </c>
      <c r="M68" s="177"/>
      <c r="N68" s="20"/>
      <c r="O68" s="177" t="s">
        <v>1995</v>
      </c>
      <c r="P68" s="20"/>
      <c r="Q68" s="177"/>
      <c r="R68" s="349"/>
      <c r="S68" s="177" t="s">
        <v>1996</v>
      </c>
      <c r="T68" s="20"/>
      <c r="U68" s="177"/>
      <c r="V68" s="20"/>
      <c r="W68" s="177"/>
      <c r="X68" s="20"/>
      <c r="Y68" s="147">
        <f t="shared" si="53"/>
        <v>2</v>
      </c>
      <c r="Z68" s="149">
        <f t="shared" si="54"/>
        <v>2</v>
      </c>
      <c r="AA68" s="150">
        <f t="shared" si="63"/>
        <v>0</v>
      </c>
      <c r="AB68" s="147">
        <f t="array" ref="AB68">(SUM(LEN($M68:$X68)-LEN(SUBSTITUTE($M68:$X68,"역삼","")))/LEN("역삼"))</f>
        <v>0</v>
      </c>
      <c r="AC68" s="147">
        <f t="array" ref="AC68">SUM(SUM(LEN($M68:X68)-LEN(SUBSTITUTE($M68:X68,"선릉","")))/LEN("선릉"),SUM(LEN(M68:$X68)-LEN(SUBSTITUTE($M68:$X68,"가산","")))/LEN("가산"))</f>
        <v>0</v>
      </c>
      <c r="AD68" s="150">
        <f t="shared" si="56"/>
        <v>2</v>
      </c>
      <c r="AE68" s="147">
        <f t="array" ref="AE68">(SUM(LEN($M68:$X68)-LEN(SUBSTITUTE($M68:$X68,"대전","")))/LEN("대전"))</f>
        <v>2</v>
      </c>
      <c r="AF68" s="147">
        <f t="array" ref="AF68">(SUM(LEN($M68:$X68)-LEN(SUBSTITUTE($M68:$X68,"대구","")))/LEN("대구"))</f>
        <v>0</v>
      </c>
      <c r="AG68" s="147">
        <f t="array" ref="AG68">(SUM(LEN($M68:$X68)-LEN(SUBSTITUTE($M68:$X68,"부산","")))/LEN("부산"))</f>
        <v>0</v>
      </c>
      <c r="AH68" s="147">
        <f t="array" ref="AH68">(SUM(LEN($M68:$X68)-LEN(SUBSTITUTE($M68:$X68,"광주","")))/LEN("광주"))</f>
        <v>0</v>
      </c>
      <c r="AI68" s="147">
        <f t="array" ref="AI68">SUM(SUM(LEN($M68:$X68)-LEN(SUBSTITUTE($M68:$X68,"수원","")))/LEN("수원"),SUM(LEN($M68:$X68)-LEN(SUBSTITUTE($M68:$X68,"춘천","")))/LEN("춘천"),SUM(LEN($M68:$X68)-LEN(SUBSTITUTE($M68:$X68,"의정부","")))/LEN("의정부"),SUM(LEN($M68:$X68)-LEN(SUBSTITUTE($M68:$X68,"원주","")))/LEN("원주"))</f>
        <v>0</v>
      </c>
      <c r="AJ68" s="147">
        <f t="array" ref="AJ68">(SUM(LEN($M68:$X68)-LEN(SUBSTITUTE($M68:$X68,"청주","")))/LEN("청주"))</f>
        <v>0</v>
      </c>
      <c r="AK68" s="147">
        <f t="array" ref="AK68">(SUM(LEN($M68:$X68)-LEN(SUBSTITUTE($M68:$X68,"인천","")))/LEN("인천"))</f>
        <v>0</v>
      </c>
      <c r="AL68" s="147">
        <f t="array" ref="AL68">SUM(SUM(LEN($M68:X68)-LEN(SUBSTITUTE($M68:X68,"충북","")))/LEN("충북"),SUM(LEN(M68:$X68)-LEN(SUBSTITUTE($M68:$X68,"아산","")))/LEN("아산"))</f>
        <v>0</v>
      </c>
      <c r="AM68" s="147">
        <f t="array" ref="AM68">(SUM(LEN($M68:$X68)-LEN(SUBSTITUTE($M68:$X68,"울산","")))/LEN("울산"))</f>
        <v>0</v>
      </c>
      <c r="AN68" s="147">
        <f t="array" ref="AN68">(SUM(LEN($M68:$X68)-LEN(SUBSTITUTE($M68:$X68,"창원","")))/LEN("창원"))</f>
        <v>0</v>
      </c>
      <c r="AO68" s="147">
        <f t="array" ref="AO68">(SUM(LEN($M68:$X68)-LEN(SUBSTITUTE($M68:$X68,"전주","")))/LEN("전주"))</f>
        <v>0</v>
      </c>
      <c r="AP68" s="176">
        <f t="shared" si="57"/>
        <v>6</v>
      </c>
      <c r="AQ68" s="175">
        <f t="shared" si="61"/>
        <v>0</v>
      </c>
      <c r="AR68" s="174">
        <f t="shared" si="62"/>
        <v>0</v>
      </c>
      <c r="AS68" s="174">
        <f t="shared" si="62"/>
        <v>0</v>
      </c>
      <c r="AT68" s="175">
        <f t="shared" si="59"/>
        <v>6</v>
      </c>
      <c r="AU68" s="174">
        <f t="shared" si="64"/>
        <v>6</v>
      </c>
      <c r="AV68" s="174">
        <f t="shared" si="64"/>
        <v>0</v>
      </c>
      <c r="AW68" s="174">
        <f t="shared" si="65"/>
        <v>0</v>
      </c>
      <c r="AX68" s="174">
        <f t="shared" si="65"/>
        <v>0</v>
      </c>
      <c r="AY68" s="174">
        <f t="shared" si="65"/>
        <v>0</v>
      </c>
      <c r="AZ68" s="174">
        <f t="shared" si="65"/>
        <v>0</v>
      </c>
      <c r="BA68" s="174">
        <f t="shared" si="65"/>
        <v>0</v>
      </c>
      <c r="BB68" s="174">
        <f t="shared" si="65"/>
        <v>0</v>
      </c>
      <c r="BC68" s="174">
        <f t="shared" si="65"/>
        <v>0</v>
      </c>
      <c r="BD68" s="174">
        <f t="shared" si="65"/>
        <v>0</v>
      </c>
      <c r="BE68" s="174">
        <f t="shared" si="65"/>
        <v>0</v>
      </c>
      <c r="BK68" t="str">
        <f>IF(G68="","",VLOOKUP(G68,과정코드!$A$2:$B$494,2,0))</f>
        <v>COL0104751</v>
      </c>
      <c r="BL68" s="619"/>
    </row>
    <row r="69" spans="1:65" s="38" customFormat="1" ht="32.450000000000003" customHeight="1">
      <c r="A69" s="799" t="s">
        <v>555</v>
      </c>
      <c r="B69" s="4">
        <v>55</v>
      </c>
      <c r="C69" s="76" t="s">
        <v>20</v>
      </c>
      <c r="D69" s="108" t="s">
        <v>21</v>
      </c>
      <c r="E69" s="108" t="s">
        <v>21</v>
      </c>
      <c r="F69" s="338"/>
      <c r="G69" s="178" t="s">
        <v>1911</v>
      </c>
      <c r="H69" s="93" t="str">
        <f t="shared" si="52"/>
        <v>바로가기</v>
      </c>
      <c r="I69" s="31">
        <v>2</v>
      </c>
      <c r="J69" s="25">
        <v>14</v>
      </c>
      <c r="K69" s="30">
        <v>510</v>
      </c>
      <c r="L69" s="30">
        <v>560</v>
      </c>
      <c r="M69" s="177" t="s">
        <v>554</v>
      </c>
      <c r="N69" s="20"/>
      <c r="O69" s="177"/>
      <c r="P69" s="20" t="s">
        <v>1997</v>
      </c>
      <c r="Q69" s="180"/>
      <c r="R69" s="349"/>
      <c r="S69" s="180" t="s">
        <v>549</v>
      </c>
      <c r="T69" s="349"/>
      <c r="U69" s="180"/>
      <c r="V69" s="20"/>
      <c r="W69" s="180"/>
      <c r="X69" s="20"/>
      <c r="Y69" s="147">
        <f t="shared" si="53"/>
        <v>3</v>
      </c>
      <c r="Z69" s="149">
        <f t="shared" si="54"/>
        <v>3</v>
      </c>
      <c r="AA69" s="150">
        <f t="shared" si="63"/>
        <v>0</v>
      </c>
      <c r="AB69" s="147">
        <f t="array" ref="AB69">(SUM(LEN($M69:$X69)-LEN(SUBSTITUTE($M69:$X69,"역삼","")))/LEN("역삼"))</f>
        <v>0</v>
      </c>
      <c r="AC69" s="147">
        <f t="array" ref="AC69">SUM(SUM(LEN($M69:X69)-LEN(SUBSTITUTE($M69:X69,"선릉","")))/LEN("선릉"),SUM(LEN(M69:$X69)-LEN(SUBSTITUTE($M69:$X69,"가산","")))/LEN("가산"))</f>
        <v>0</v>
      </c>
      <c r="AD69" s="150">
        <f t="shared" ref="AD69:AD72" si="66">SUM(AE69:AO69)</f>
        <v>3</v>
      </c>
      <c r="AE69" s="147">
        <f t="array" ref="AE69">(SUM(LEN($M69:$X69)-LEN(SUBSTITUTE($M69:$X69,"대전","")))/LEN("대전"))</f>
        <v>2</v>
      </c>
      <c r="AF69" s="147">
        <f t="array" ref="AF69">(SUM(LEN($M69:$X69)-LEN(SUBSTITUTE($M69:$X69,"대구","")))/LEN("대구"))</f>
        <v>0</v>
      </c>
      <c r="AG69" s="147">
        <f t="array" ref="AG69">(SUM(LEN($M69:$X69)-LEN(SUBSTITUTE($M69:$X69,"부산","")))/LEN("부산"))</f>
        <v>0</v>
      </c>
      <c r="AH69" s="147">
        <f t="array" ref="AH69">(SUM(LEN($M69:$X69)-LEN(SUBSTITUTE($M69:$X69,"광주","")))/LEN("광주"))</f>
        <v>0</v>
      </c>
      <c r="AI69" s="147">
        <f t="array" ref="AI69">SUM(SUM(LEN($M69:$X69)-LEN(SUBSTITUTE($M69:$X69,"수원","")))/LEN("수원"),SUM(LEN($M69:$X69)-LEN(SUBSTITUTE($M69:$X69,"춘천","")))/LEN("춘천"),SUM(LEN($M69:$X69)-LEN(SUBSTITUTE($M69:$X69,"의정부","")))/LEN("의정부"),SUM(LEN($M69:$X69)-LEN(SUBSTITUTE($M69:$X69,"원주","")))/LEN("원주"))</f>
        <v>0</v>
      </c>
      <c r="AJ69" s="147">
        <f t="array" ref="AJ69">(SUM(LEN($M69:$X69)-LEN(SUBSTITUTE($M69:$X69,"청주","")))/LEN("청주"))</f>
        <v>0</v>
      </c>
      <c r="AK69" s="147">
        <f t="array" ref="AK69">(SUM(LEN($M69:$X69)-LEN(SUBSTITUTE($M69:$X69,"인천","")))/LEN("인천"))</f>
        <v>0</v>
      </c>
      <c r="AL69" s="147">
        <f t="array" ref="AL69">SUM(SUM(LEN($M69:X69)-LEN(SUBSTITUTE($M69:X69,"충북","")))/LEN("충북"),SUM(LEN(M69:$X69)-LEN(SUBSTITUTE($M69:$X69,"아산","")))/LEN("아산"))</f>
        <v>1</v>
      </c>
      <c r="AM69" s="147">
        <f t="array" ref="AM69">(SUM(LEN($M69:$X69)-LEN(SUBSTITUTE($M69:$X69,"울산","")))/LEN("울산"))</f>
        <v>0</v>
      </c>
      <c r="AN69" s="147">
        <f t="array" ref="AN69">(SUM(LEN($M69:$X69)-LEN(SUBSTITUTE($M69:$X69,"창원","")))/LEN("창원"))</f>
        <v>0</v>
      </c>
      <c r="AO69" s="147">
        <f t="array" ref="AO69">(SUM(LEN($M69:$X69)-LEN(SUBSTITUTE($M69:$X69,"전주","")))/LEN("전주"))</f>
        <v>0</v>
      </c>
      <c r="AP69" s="176">
        <f t="shared" si="57"/>
        <v>6</v>
      </c>
      <c r="AQ69" s="175">
        <f t="shared" si="61"/>
        <v>0</v>
      </c>
      <c r="AR69" s="174">
        <f t="shared" si="62"/>
        <v>0</v>
      </c>
      <c r="AS69" s="174">
        <f t="shared" si="62"/>
        <v>0</v>
      </c>
      <c r="AT69" s="175">
        <f t="shared" ref="AT69:AT72" si="67">SUM(AU69:BE69)</f>
        <v>6</v>
      </c>
      <c r="AU69" s="174">
        <f t="shared" si="64"/>
        <v>4</v>
      </c>
      <c r="AV69" s="174">
        <f t="shared" si="64"/>
        <v>0</v>
      </c>
      <c r="AW69" s="174">
        <f t="shared" si="65"/>
        <v>0</v>
      </c>
      <c r="AX69" s="174">
        <f t="shared" si="65"/>
        <v>0</v>
      </c>
      <c r="AY69" s="174">
        <f t="shared" si="65"/>
        <v>0</v>
      </c>
      <c r="AZ69" s="174">
        <f t="shared" si="65"/>
        <v>0</v>
      </c>
      <c r="BA69" s="174">
        <f t="shared" si="65"/>
        <v>0</v>
      </c>
      <c r="BB69" s="174">
        <f t="shared" si="65"/>
        <v>2</v>
      </c>
      <c r="BC69" s="174">
        <f t="shared" si="65"/>
        <v>0</v>
      </c>
      <c r="BD69" s="174">
        <f t="shared" si="65"/>
        <v>0</v>
      </c>
      <c r="BE69" s="174">
        <f t="shared" si="65"/>
        <v>0</v>
      </c>
      <c r="BK69" t="str">
        <f>IF(G69="","",VLOOKUP(G69,과정코드!$A$2:$B$494,2,0))</f>
        <v>COL0104757</v>
      </c>
      <c r="BL69" s="620"/>
    </row>
    <row r="70" spans="1:65" s="38" customFormat="1" ht="32.450000000000003" customHeight="1">
      <c r="A70" s="800"/>
      <c r="B70" s="4">
        <v>56</v>
      </c>
      <c r="C70" s="76" t="s">
        <v>20</v>
      </c>
      <c r="D70" s="108" t="s">
        <v>21</v>
      </c>
      <c r="E70" s="108" t="s">
        <v>21</v>
      </c>
      <c r="F70" s="108"/>
      <c r="G70" s="178" t="s">
        <v>1912</v>
      </c>
      <c r="H70" s="93" t="str">
        <f t="shared" si="52"/>
        <v>바로가기</v>
      </c>
      <c r="I70" s="31">
        <v>2</v>
      </c>
      <c r="J70" s="25">
        <v>14</v>
      </c>
      <c r="K70" s="30">
        <v>510</v>
      </c>
      <c r="L70" s="30">
        <v>560</v>
      </c>
      <c r="M70" s="177"/>
      <c r="N70" s="20" t="s">
        <v>544</v>
      </c>
      <c r="O70" s="177"/>
      <c r="P70" s="20"/>
      <c r="Q70" s="177"/>
      <c r="R70" s="461" t="s">
        <v>543</v>
      </c>
      <c r="S70" s="177"/>
      <c r="T70" s="461"/>
      <c r="U70" s="177"/>
      <c r="V70" s="173"/>
      <c r="W70" s="177"/>
      <c r="X70" s="173" t="s">
        <v>541</v>
      </c>
      <c r="Y70" s="147">
        <f t="shared" si="53"/>
        <v>3</v>
      </c>
      <c r="Z70" s="149">
        <f t="shared" si="54"/>
        <v>3</v>
      </c>
      <c r="AA70" s="150">
        <f t="shared" si="63"/>
        <v>0</v>
      </c>
      <c r="AB70" s="147">
        <f t="array" ref="AB70">(SUM(LEN($M70:$X70)-LEN(SUBSTITUTE($M70:$X70,"역삼","")))/LEN("역삼"))</f>
        <v>0</v>
      </c>
      <c r="AC70" s="147">
        <f t="array" ref="AC70">SUM(SUM(LEN($M70:X70)-LEN(SUBSTITUTE($M70:X70,"선릉","")))/LEN("선릉"),SUM(LEN(M70:$X70)-LEN(SUBSTITUTE($M70:$X70,"가산","")))/LEN("가산"))</f>
        <v>0</v>
      </c>
      <c r="AD70" s="150">
        <f t="shared" si="66"/>
        <v>3</v>
      </c>
      <c r="AE70" s="147">
        <f t="array" ref="AE70">(SUM(LEN($M70:$X70)-LEN(SUBSTITUTE($M70:$X70,"대전","")))/LEN("대전"))</f>
        <v>2</v>
      </c>
      <c r="AF70" s="147">
        <f t="array" ref="AF70">(SUM(LEN($M70:$X70)-LEN(SUBSTITUTE($M70:$X70,"대구","")))/LEN("대구"))</f>
        <v>0</v>
      </c>
      <c r="AG70" s="147">
        <f t="array" ref="AG70">(SUM(LEN($M70:$X70)-LEN(SUBSTITUTE($M70:$X70,"부산","")))/LEN("부산"))</f>
        <v>0</v>
      </c>
      <c r="AH70" s="147">
        <f t="array" ref="AH70">(SUM(LEN($M70:$X70)-LEN(SUBSTITUTE($M70:$X70,"광주","")))/LEN("광주"))</f>
        <v>0</v>
      </c>
      <c r="AI70" s="147">
        <f t="array" ref="AI70">SUM(SUM(LEN($M70:$X70)-LEN(SUBSTITUTE($M70:$X70,"수원","")))/LEN("수원"),SUM(LEN($M70:$X70)-LEN(SUBSTITUTE($M70:$X70,"춘천","")))/LEN("춘천"),SUM(LEN($M70:$X70)-LEN(SUBSTITUTE($M70:$X70,"의정부","")))/LEN("의정부"),SUM(LEN($M70:$X70)-LEN(SUBSTITUTE($M70:$X70,"원주","")))/LEN("원주"))</f>
        <v>0</v>
      </c>
      <c r="AJ70" s="147">
        <f t="array" ref="AJ70">(SUM(LEN($M70:$X70)-LEN(SUBSTITUTE($M70:$X70,"청주","")))/LEN("청주"))</f>
        <v>0</v>
      </c>
      <c r="AK70" s="147">
        <f t="array" ref="AK70">(SUM(LEN($M70:$X70)-LEN(SUBSTITUTE($M70:$X70,"인천","")))/LEN("인천"))</f>
        <v>0</v>
      </c>
      <c r="AL70" s="147">
        <f t="array" ref="AL70">SUM(SUM(LEN($M70:X70)-LEN(SUBSTITUTE($M70:X70,"충북","")))/LEN("충북"),SUM(LEN(M70:$X70)-LEN(SUBSTITUTE($M70:$X70,"아산","")))/LEN("아산"))</f>
        <v>1</v>
      </c>
      <c r="AM70" s="147">
        <f t="array" ref="AM70">(SUM(LEN($M70:$X70)-LEN(SUBSTITUTE($M70:$X70,"울산","")))/LEN("울산"))</f>
        <v>0</v>
      </c>
      <c r="AN70" s="147">
        <f t="array" ref="AN70">(SUM(LEN($M70:$X70)-LEN(SUBSTITUTE($M70:$X70,"창원","")))/LEN("창원"))</f>
        <v>0</v>
      </c>
      <c r="AO70" s="147">
        <f t="array" ref="AO70">(SUM(LEN($M70:$X70)-LEN(SUBSTITUTE($M70:$X70,"전주","")))/LEN("전주"))</f>
        <v>0</v>
      </c>
      <c r="AP70" s="176">
        <f t="shared" si="57"/>
        <v>6</v>
      </c>
      <c r="AQ70" s="175">
        <f t="shared" si="61"/>
        <v>0</v>
      </c>
      <c r="AR70" s="174">
        <f t="shared" si="62"/>
        <v>0</v>
      </c>
      <c r="AS70" s="174">
        <f t="shared" si="62"/>
        <v>0</v>
      </c>
      <c r="AT70" s="175">
        <f t="shared" si="67"/>
        <v>6</v>
      </c>
      <c r="AU70" s="174">
        <f t="shared" si="64"/>
        <v>4</v>
      </c>
      <c r="AV70" s="174">
        <f t="shared" si="64"/>
        <v>0</v>
      </c>
      <c r="AW70" s="174">
        <f t="shared" si="65"/>
        <v>0</v>
      </c>
      <c r="AX70" s="174">
        <f t="shared" si="65"/>
        <v>0</v>
      </c>
      <c r="AY70" s="174">
        <f t="shared" si="65"/>
        <v>0</v>
      </c>
      <c r="AZ70" s="174">
        <f t="shared" si="65"/>
        <v>0</v>
      </c>
      <c r="BA70" s="174">
        <f t="shared" si="65"/>
        <v>0</v>
      </c>
      <c r="BB70" s="174">
        <f t="shared" si="65"/>
        <v>2</v>
      </c>
      <c r="BC70" s="174">
        <f t="shared" si="65"/>
        <v>0</v>
      </c>
      <c r="BD70" s="174">
        <f t="shared" si="65"/>
        <v>0</v>
      </c>
      <c r="BE70" s="174">
        <f t="shared" si="65"/>
        <v>0</v>
      </c>
      <c r="BK70" t="str">
        <f>IF(G70="","",VLOOKUP(G70,과정코드!$A$2:$B$494,2,0))</f>
        <v>COL0104758</v>
      </c>
      <c r="BL70" s="621"/>
    </row>
    <row r="71" spans="1:65" s="38" customFormat="1" ht="32.450000000000003" customHeight="1">
      <c r="A71" s="800"/>
      <c r="B71" s="4">
        <v>57</v>
      </c>
      <c r="C71" s="76" t="s">
        <v>20</v>
      </c>
      <c r="D71" s="108" t="s">
        <v>21</v>
      </c>
      <c r="E71" s="41" t="s">
        <v>21</v>
      </c>
      <c r="F71" s="41"/>
      <c r="G71" s="178" t="s">
        <v>1915</v>
      </c>
      <c r="H71" s="93" t="str">
        <f t="shared" si="52"/>
        <v>바로가기</v>
      </c>
      <c r="I71" s="24">
        <v>2</v>
      </c>
      <c r="J71" s="25">
        <v>14</v>
      </c>
      <c r="K71" s="30">
        <v>510</v>
      </c>
      <c r="L71" s="30">
        <v>560</v>
      </c>
      <c r="M71" s="177"/>
      <c r="N71" s="20"/>
      <c r="O71" s="177" t="s">
        <v>540</v>
      </c>
      <c r="P71" s="20"/>
      <c r="Q71" s="177"/>
      <c r="R71" s="349"/>
      <c r="S71" s="177" t="s">
        <v>86</v>
      </c>
      <c r="T71" s="349"/>
      <c r="U71" s="177"/>
      <c r="V71" s="20"/>
      <c r="W71" s="177"/>
      <c r="X71" s="20"/>
      <c r="Y71" s="147">
        <f t="shared" si="53"/>
        <v>2</v>
      </c>
      <c r="Z71" s="149">
        <f t="shared" si="54"/>
        <v>2</v>
      </c>
      <c r="AA71" s="150">
        <f t="shared" si="63"/>
        <v>0</v>
      </c>
      <c r="AB71" s="147">
        <f t="array" ref="AB71">(SUM(LEN($M71:$X71)-LEN(SUBSTITUTE($M71:$X71,"역삼","")))/LEN("역삼"))</f>
        <v>0</v>
      </c>
      <c r="AC71" s="147">
        <f t="array" ref="AC71">SUM(SUM(LEN($M71:X71)-LEN(SUBSTITUTE($M71:X71,"선릉","")))/LEN("선릉"),SUM(LEN(M71:$X71)-LEN(SUBSTITUTE($M71:$X71,"가산","")))/LEN("가산"))</f>
        <v>0</v>
      </c>
      <c r="AD71" s="150">
        <f t="shared" si="66"/>
        <v>2</v>
      </c>
      <c r="AE71" s="147">
        <f t="array" ref="AE71">(SUM(LEN($M71:$X71)-LEN(SUBSTITUTE($M71:$X71,"대전","")))/LEN("대전"))</f>
        <v>1</v>
      </c>
      <c r="AF71" s="147">
        <f t="array" ref="AF71">(SUM(LEN($M71:$X71)-LEN(SUBSTITUTE($M71:$X71,"대구","")))/LEN("대구"))</f>
        <v>0</v>
      </c>
      <c r="AG71" s="147">
        <f t="array" ref="AG71">(SUM(LEN($M71:$X71)-LEN(SUBSTITUTE($M71:$X71,"부산","")))/LEN("부산"))</f>
        <v>0</v>
      </c>
      <c r="AH71" s="147">
        <f t="array" ref="AH71">(SUM(LEN($M71:$X71)-LEN(SUBSTITUTE($M71:$X71,"광주","")))/LEN("광주"))</f>
        <v>0</v>
      </c>
      <c r="AI71" s="147">
        <f t="array" ref="AI71">SUM(SUM(LEN($M71:$X71)-LEN(SUBSTITUTE($M71:$X71,"수원","")))/LEN("수원"),SUM(LEN($M71:$X71)-LEN(SUBSTITUTE($M71:$X71,"춘천","")))/LEN("춘천"),SUM(LEN($M71:$X71)-LEN(SUBSTITUTE($M71:$X71,"의정부","")))/LEN("의정부"),SUM(LEN($M71:$X71)-LEN(SUBSTITUTE($M71:$X71,"원주","")))/LEN("원주"))</f>
        <v>0</v>
      </c>
      <c r="AJ71" s="147">
        <f t="array" ref="AJ71">(SUM(LEN($M71:$X71)-LEN(SUBSTITUTE($M71:$X71,"청주","")))/LEN("청주"))</f>
        <v>0</v>
      </c>
      <c r="AK71" s="147">
        <f t="array" ref="AK71">(SUM(LEN($M71:$X71)-LEN(SUBSTITUTE($M71:$X71,"인천","")))/LEN("인천"))</f>
        <v>0</v>
      </c>
      <c r="AL71" s="147">
        <f t="array" ref="AL71">SUM(SUM(LEN($M71:X71)-LEN(SUBSTITUTE($M71:X71,"충북","")))/LEN("충북"),SUM(LEN(M71:$X71)-LEN(SUBSTITUTE($M71:$X71,"아산","")))/LEN("아산"))</f>
        <v>1</v>
      </c>
      <c r="AM71" s="147">
        <f t="array" ref="AM71">(SUM(LEN($M71:$X71)-LEN(SUBSTITUTE($M71:$X71,"울산","")))/LEN("울산"))</f>
        <v>0</v>
      </c>
      <c r="AN71" s="147">
        <f t="array" ref="AN71">(SUM(LEN($M71:$X71)-LEN(SUBSTITUTE($M71:$X71,"창원","")))/LEN("창원"))</f>
        <v>0</v>
      </c>
      <c r="AO71" s="147">
        <f t="array" ref="AO71">(SUM(LEN($M71:$X71)-LEN(SUBSTITUTE($M71:$X71,"전주","")))/LEN("전주"))</f>
        <v>0</v>
      </c>
      <c r="AP71" s="176">
        <f t="shared" si="57"/>
        <v>4</v>
      </c>
      <c r="AQ71" s="175">
        <f t="shared" si="61"/>
        <v>0</v>
      </c>
      <c r="AR71" s="174">
        <f t="shared" si="62"/>
        <v>0</v>
      </c>
      <c r="AS71" s="174">
        <f t="shared" si="62"/>
        <v>0</v>
      </c>
      <c r="AT71" s="175">
        <f t="shared" si="67"/>
        <v>4</v>
      </c>
      <c r="AU71" s="174">
        <f t="shared" si="64"/>
        <v>2</v>
      </c>
      <c r="AV71" s="174">
        <f t="shared" si="64"/>
        <v>0</v>
      </c>
      <c r="AW71" s="174">
        <f t="shared" si="65"/>
        <v>0</v>
      </c>
      <c r="AX71" s="174">
        <f t="shared" si="65"/>
        <v>0</v>
      </c>
      <c r="AY71" s="174">
        <f t="shared" si="65"/>
        <v>0</v>
      </c>
      <c r="AZ71" s="174">
        <f t="shared" si="65"/>
        <v>0</v>
      </c>
      <c r="BA71" s="174">
        <f t="shared" si="65"/>
        <v>0</v>
      </c>
      <c r="BB71" s="174">
        <f t="shared" si="65"/>
        <v>2</v>
      </c>
      <c r="BC71" s="174">
        <f t="shared" si="65"/>
        <v>0</v>
      </c>
      <c r="BD71" s="174">
        <f t="shared" si="65"/>
        <v>0</v>
      </c>
      <c r="BE71" s="174">
        <f t="shared" si="65"/>
        <v>0</v>
      </c>
      <c r="BK71" t="str">
        <f>IF(G71="","",VLOOKUP(G71,과정코드!$A$2:$B$494,2,0))</f>
        <v>COL0104761</v>
      </c>
      <c r="BL71" s="618"/>
    </row>
    <row r="72" spans="1:65" s="38" customFormat="1" ht="32.450000000000003" customHeight="1">
      <c r="A72" s="800"/>
      <c r="B72" s="4">
        <v>58</v>
      </c>
      <c r="C72" s="76" t="s">
        <v>20</v>
      </c>
      <c r="D72" s="108" t="s">
        <v>21</v>
      </c>
      <c r="E72" s="108" t="s">
        <v>527</v>
      </c>
      <c r="F72" s="108"/>
      <c r="G72" s="178" t="s">
        <v>331</v>
      </c>
      <c r="H72" s="93" t="str">
        <f t="shared" si="52"/>
        <v>바로가기</v>
      </c>
      <c r="I72" s="24">
        <v>3</v>
      </c>
      <c r="J72" s="25">
        <v>21</v>
      </c>
      <c r="K72" s="30">
        <v>640</v>
      </c>
      <c r="L72" s="30">
        <v>700</v>
      </c>
      <c r="M72" s="177"/>
      <c r="N72" s="20" t="s">
        <v>176</v>
      </c>
      <c r="O72" s="177"/>
      <c r="P72" s="20"/>
      <c r="Q72" s="177"/>
      <c r="R72" s="349"/>
      <c r="S72" s="177"/>
      <c r="T72" s="349"/>
      <c r="U72" s="177"/>
      <c r="V72" s="20"/>
      <c r="W72" s="177"/>
      <c r="X72" s="20"/>
      <c r="Y72" s="147">
        <f t="shared" si="53"/>
        <v>1</v>
      </c>
      <c r="Z72" s="149">
        <f t="shared" si="54"/>
        <v>1</v>
      </c>
      <c r="AA72" s="150">
        <f t="shared" si="63"/>
        <v>0</v>
      </c>
      <c r="AB72" s="147">
        <f t="array" ref="AB72">(SUM(LEN($M72:$X72)-LEN(SUBSTITUTE($M72:$X72,"역삼","")))/LEN("역삼"))</f>
        <v>0</v>
      </c>
      <c r="AC72" s="147">
        <f t="array" ref="AC72">SUM(SUM(LEN($M72:X72)-LEN(SUBSTITUTE($M72:X72,"선릉","")))/LEN("선릉"),SUM(LEN(M72:$X72)-LEN(SUBSTITUTE($M72:$X72,"가산","")))/LEN("가산"))</f>
        <v>0</v>
      </c>
      <c r="AD72" s="150">
        <f t="shared" si="66"/>
        <v>1</v>
      </c>
      <c r="AE72" s="147">
        <f t="array" ref="AE72">(SUM(LEN($M72:$X72)-LEN(SUBSTITUTE($M72:$X72,"대전","")))/LEN("대전"))</f>
        <v>1</v>
      </c>
      <c r="AF72" s="147">
        <f t="array" ref="AF72">(SUM(LEN($M72:$X72)-LEN(SUBSTITUTE($M72:$X72,"대구","")))/LEN("대구"))</f>
        <v>0</v>
      </c>
      <c r="AG72" s="147">
        <f t="array" ref="AG72">(SUM(LEN($M72:$X72)-LEN(SUBSTITUTE($M72:$X72,"부산","")))/LEN("부산"))</f>
        <v>0</v>
      </c>
      <c r="AH72" s="147">
        <f t="array" ref="AH72">(SUM(LEN($M72:$X72)-LEN(SUBSTITUTE($M72:$X72,"광주","")))/LEN("광주"))</f>
        <v>0</v>
      </c>
      <c r="AI72" s="147">
        <f t="array" ref="AI72">SUM(SUM(LEN($M72:$X72)-LEN(SUBSTITUTE($M72:$X72,"수원","")))/LEN("수원"),SUM(LEN($M72:$X72)-LEN(SUBSTITUTE($M72:$X72,"춘천","")))/LEN("춘천"),SUM(LEN($M72:$X72)-LEN(SUBSTITUTE($M72:$X72,"의정부","")))/LEN("의정부"),SUM(LEN($M72:$X72)-LEN(SUBSTITUTE($M72:$X72,"원주","")))/LEN("원주"))</f>
        <v>0</v>
      </c>
      <c r="AJ72" s="147">
        <f t="array" ref="AJ72">(SUM(LEN($M72:$X72)-LEN(SUBSTITUTE($M72:$X72,"청주","")))/LEN("청주"))</f>
        <v>0</v>
      </c>
      <c r="AK72" s="147">
        <f t="array" ref="AK72">(SUM(LEN($M72:$X72)-LEN(SUBSTITUTE($M72:$X72,"인천","")))/LEN("인천"))</f>
        <v>0</v>
      </c>
      <c r="AL72" s="147">
        <f t="array" ref="AL72">SUM(SUM(LEN($M72:X72)-LEN(SUBSTITUTE($M72:X72,"충북","")))/LEN("충북"),SUM(LEN(M72:$X72)-LEN(SUBSTITUTE($M72:$X72,"아산","")))/LEN("아산"))</f>
        <v>0</v>
      </c>
      <c r="AM72" s="147">
        <f t="array" ref="AM72">(SUM(LEN($M72:$X72)-LEN(SUBSTITUTE($M72:$X72,"울산","")))/LEN("울산"))</f>
        <v>0</v>
      </c>
      <c r="AN72" s="147">
        <f t="array" ref="AN72">(SUM(LEN($M72:$X72)-LEN(SUBSTITUTE($M72:$X72,"창원","")))/LEN("창원"))</f>
        <v>0</v>
      </c>
      <c r="AO72" s="147">
        <f t="array" ref="AO72">(SUM(LEN($M72:$X72)-LEN(SUBSTITUTE($M72:$X72,"전주","")))/LEN("전주"))</f>
        <v>0</v>
      </c>
      <c r="AP72" s="176">
        <f t="shared" si="57"/>
        <v>3</v>
      </c>
      <c r="AQ72" s="175">
        <f t="shared" si="61"/>
        <v>0</v>
      </c>
      <c r="AR72" s="174">
        <f t="shared" si="62"/>
        <v>0</v>
      </c>
      <c r="AS72" s="174">
        <f t="shared" si="62"/>
        <v>0</v>
      </c>
      <c r="AT72" s="175">
        <f t="shared" si="67"/>
        <v>3</v>
      </c>
      <c r="AU72" s="174">
        <f t="shared" si="64"/>
        <v>3</v>
      </c>
      <c r="AV72" s="174">
        <f t="shared" si="64"/>
        <v>0</v>
      </c>
      <c r="AW72" s="174">
        <f t="shared" si="65"/>
        <v>0</v>
      </c>
      <c r="AX72" s="174">
        <f t="shared" si="65"/>
        <v>0</v>
      </c>
      <c r="AY72" s="174">
        <f t="shared" si="65"/>
        <v>0</v>
      </c>
      <c r="AZ72" s="174">
        <f t="shared" si="65"/>
        <v>0</v>
      </c>
      <c r="BA72" s="174">
        <f t="shared" si="65"/>
        <v>0</v>
      </c>
      <c r="BB72" s="174">
        <f t="shared" si="65"/>
        <v>0</v>
      </c>
      <c r="BC72" s="174">
        <f t="shared" si="65"/>
        <v>0</v>
      </c>
      <c r="BD72" s="174">
        <f t="shared" si="65"/>
        <v>0</v>
      </c>
      <c r="BE72" s="174">
        <f t="shared" si="65"/>
        <v>0</v>
      </c>
      <c r="BK72" t="str">
        <f>IF(G72="","",VLOOKUP(G72,과정코드!$A$2:$B$494,2,0))</f>
        <v>COL0104763</v>
      </c>
      <c r="BL72" s="619"/>
      <c r="BM72" s="596"/>
    </row>
    <row r="73" spans="1:65" s="38" customFormat="1" ht="30" customHeight="1">
      <c r="A73" s="86" t="s">
        <v>1325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8"/>
      <c r="M73" s="214" t="s">
        <v>16</v>
      </c>
      <c r="N73" s="214" t="s">
        <v>7</v>
      </c>
      <c r="O73" s="214" t="s">
        <v>9</v>
      </c>
      <c r="P73" s="214" t="s">
        <v>1</v>
      </c>
      <c r="Q73" s="214" t="s">
        <v>14</v>
      </c>
      <c r="R73" s="214" t="s">
        <v>0</v>
      </c>
      <c r="S73" s="214" t="s">
        <v>17</v>
      </c>
      <c r="T73" s="214" t="s">
        <v>13</v>
      </c>
      <c r="U73" s="214" t="s">
        <v>2</v>
      </c>
      <c r="V73" s="214" t="s">
        <v>11</v>
      </c>
      <c r="W73" s="214" t="s">
        <v>8</v>
      </c>
      <c r="X73" s="214" t="s">
        <v>19</v>
      </c>
      <c r="Y73" s="152">
        <f t="shared" ref="Y73:BE73" si="68">SUM(Y74:Y75)</f>
        <v>2</v>
      </c>
      <c r="Z73" s="152">
        <f t="shared" si="68"/>
        <v>2</v>
      </c>
      <c r="AA73" s="152">
        <f t="shared" si="68"/>
        <v>0</v>
      </c>
      <c r="AB73" s="152">
        <f t="shared" si="68"/>
        <v>0</v>
      </c>
      <c r="AC73" s="152">
        <f t="shared" si="68"/>
        <v>0</v>
      </c>
      <c r="AD73" s="152">
        <f t="shared" si="68"/>
        <v>2</v>
      </c>
      <c r="AE73" s="152">
        <f t="shared" si="68"/>
        <v>2</v>
      </c>
      <c r="AF73" s="152">
        <f t="shared" si="68"/>
        <v>0</v>
      </c>
      <c r="AG73" s="152">
        <f t="shared" si="68"/>
        <v>0</v>
      </c>
      <c r="AH73" s="152">
        <f t="shared" si="68"/>
        <v>0</v>
      </c>
      <c r="AI73" s="152">
        <f t="shared" si="68"/>
        <v>0</v>
      </c>
      <c r="AJ73" s="152">
        <f t="shared" si="68"/>
        <v>0</v>
      </c>
      <c r="AK73" s="152">
        <f t="shared" si="68"/>
        <v>0</v>
      </c>
      <c r="AL73" s="152">
        <f t="shared" si="68"/>
        <v>0</v>
      </c>
      <c r="AM73" s="152">
        <f t="shared" si="68"/>
        <v>0</v>
      </c>
      <c r="AN73" s="152">
        <f t="shared" si="68"/>
        <v>0</v>
      </c>
      <c r="AO73" s="152">
        <f t="shared" si="68"/>
        <v>0</v>
      </c>
      <c r="AP73" s="152">
        <f t="shared" si="68"/>
        <v>5</v>
      </c>
      <c r="AQ73" s="152">
        <f t="shared" si="68"/>
        <v>0</v>
      </c>
      <c r="AR73" s="152">
        <f t="shared" si="68"/>
        <v>0</v>
      </c>
      <c r="AS73" s="152">
        <f t="shared" si="68"/>
        <v>0</v>
      </c>
      <c r="AT73" s="152">
        <f t="shared" si="68"/>
        <v>5</v>
      </c>
      <c r="AU73" s="152">
        <f t="shared" si="68"/>
        <v>5</v>
      </c>
      <c r="AV73" s="152">
        <f t="shared" si="68"/>
        <v>0</v>
      </c>
      <c r="AW73" s="152">
        <f t="shared" si="68"/>
        <v>0</v>
      </c>
      <c r="AX73" s="152">
        <f t="shared" si="68"/>
        <v>0</v>
      </c>
      <c r="AY73" s="152">
        <f t="shared" si="68"/>
        <v>0</v>
      </c>
      <c r="AZ73" s="152">
        <f t="shared" si="68"/>
        <v>0</v>
      </c>
      <c r="BA73" s="152">
        <f t="shared" si="68"/>
        <v>0</v>
      </c>
      <c r="BB73" s="152">
        <f t="shared" si="68"/>
        <v>0</v>
      </c>
      <c r="BC73" s="152">
        <f t="shared" si="68"/>
        <v>0</v>
      </c>
      <c r="BD73" s="152">
        <f t="shared" si="68"/>
        <v>0</v>
      </c>
      <c r="BE73" s="152">
        <f t="shared" si="68"/>
        <v>0</v>
      </c>
      <c r="BK73" t="str">
        <f>IF(G73="","",VLOOKUP(G73,과정코드!$A$2:$B$494,2,0))</f>
        <v/>
      </c>
      <c r="BL73" s="620"/>
    </row>
    <row r="74" spans="1:65" s="38" customFormat="1" ht="23.1" customHeight="1">
      <c r="A74" s="548" t="s">
        <v>1998</v>
      </c>
      <c r="B74" s="215">
        <v>59</v>
      </c>
      <c r="C74" s="57" t="s">
        <v>130</v>
      </c>
      <c r="D74" s="41" t="s">
        <v>21</v>
      </c>
      <c r="E74" s="41" t="s">
        <v>21</v>
      </c>
      <c r="F74" s="41"/>
      <c r="G74" s="531" t="s">
        <v>917</v>
      </c>
      <c r="H74" s="93" t="str">
        <f t="shared" ref="H74:H75" si="69">IFERROR(HYPERLINK("https://www.ksaedu.or.kr/front/btoc/crs/off/crssesDetail.html?crscd="&amp;BK74,"바로가기"),"")</f>
        <v>바로가기</v>
      </c>
      <c r="I74" s="540">
        <v>2</v>
      </c>
      <c r="J74" s="50">
        <v>14</v>
      </c>
      <c r="K74" s="46">
        <v>490</v>
      </c>
      <c r="L74" s="46">
        <v>540</v>
      </c>
      <c r="M74" s="211"/>
      <c r="N74" s="212"/>
      <c r="O74" s="213"/>
      <c r="P74" s="212"/>
      <c r="Q74" s="213"/>
      <c r="R74" s="44"/>
      <c r="S74" s="211"/>
      <c r="T74" s="44"/>
      <c r="U74" s="211"/>
      <c r="V74" s="212"/>
      <c r="W74" s="213" t="s">
        <v>92</v>
      </c>
      <c r="X74" s="44"/>
      <c r="Y74" s="147">
        <f t="shared" ref="Y74:Y75" si="70">COUNTA($M74:$X74)</f>
        <v>1</v>
      </c>
      <c r="Z74" s="149">
        <f t="shared" ref="Z74:Z75" si="71">AA74+AD74</f>
        <v>1</v>
      </c>
      <c r="AA74" s="150">
        <f t="shared" ref="AA74:AA75" si="72">AB74+AC74</f>
        <v>0</v>
      </c>
      <c r="AB74" s="147">
        <f t="array" ref="AB74">(SUM(LEN($M74:$X74)-LEN(SUBSTITUTE($M74:$X74,"역삼","")))/LEN("역삼"))</f>
        <v>0</v>
      </c>
      <c r="AC74" s="147">
        <f t="array" ref="AC74">SUM(SUM(LEN($M74:X74)-LEN(SUBSTITUTE($M74:X74,"선릉","")))/LEN("선릉"),SUM(LEN(M74:$X74)-LEN(SUBSTITUTE($M74:$X74,"가산","")))/LEN("가산"))</f>
        <v>0</v>
      </c>
      <c r="AD74" s="150">
        <f t="shared" ref="AD74:AD75" si="73">SUM(AE74:AO74)</f>
        <v>1</v>
      </c>
      <c r="AE74" s="147">
        <f t="array" ref="AE74">(SUM(LEN($M74:$X74)-LEN(SUBSTITUTE($M74:$X74,"대전","")))/LEN("대전"))</f>
        <v>1</v>
      </c>
      <c r="AF74" s="147">
        <f t="array" ref="AF74">(SUM(LEN($M74:$X74)-LEN(SUBSTITUTE($M74:$X74,"대구","")))/LEN("대구"))</f>
        <v>0</v>
      </c>
      <c r="AG74" s="147">
        <f t="array" ref="AG74">(SUM(LEN($M74:$X74)-LEN(SUBSTITUTE($M74:$X74,"부산","")))/LEN("부산"))</f>
        <v>0</v>
      </c>
      <c r="AH74" s="147">
        <f t="array" ref="AH74">(SUM(LEN($M74:$X74)-LEN(SUBSTITUTE($M74:$X74,"광주","")))/LEN("광주"))</f>
        <v>0</v>
      </c>
      <c r="AI74" s="147">
        <f t="array" ref="AI74">SUM(SUM(LEN($M74:$X74)-LEN(SUBSTITUTE($M74:$X74,"수원","")))/LEN("수원"),SUM(LEN($M74:$X74)-LEN(SUBSTITUTE($M74:$X74,"춘천","")))/LEN("춘천"),SUM(LEN($M74:$X74)-LEN(SUBSTITUTE($M74:$X74,"의정부","")))/LEN("의정부"),SUM(LEN($M74:$X74)-LEN(SUBSTITUTE($M74:$X74,"원주","")))/LEN("원주"))</f>
        <v>0</v>
      </c>
      <c r="AJ74" s="147">
        <f t="array" ref="AJ74">(SUM(LEN($M74:$X74)-LEN(SUBSTITUTE($M74:$X74,"청주","")))/LEN("청주"))</f>
        <v>0</v>
      </c>
      <c r="AK74" s="147">
        <f t="array" ref="AK74">(SUM(LEN($M74:$X74)-LEN(SUBSTITUTE($M74:$X74,"인천","")))/LEN("인천"))</f>
        <v>0</v>
      </c>
      <c r="AL74" s="147">
        <f t="array" ref="AL74">SUM(SUM(LEN($M74:X74)-LEN(SUBSTITUTE($M74:X74,"충북","")))/LEN("충북"),SUM(LEN(M74:$X74)-LEN(SUBSTITUTE($M74:$X74,"아산","")))/LEN("아산"))</f>
        <v>0</v>
      </c>
      <c r="AM74" s="147">
        <f t="array" ref="AM74">(SUM(LEN($M74:$X74)-LEN(SUBSTITUTE($M74:$X74,"울산","")))/LEN("울산"))</f>
        <v>0</v>
      </c>
      <c r="AN74" s="147">
        <f t="array" ref="AN74">(SUM(LEN($M74:$X74)-LEN(SUBSTITUTE($M74:$X74,"창원","")))/LEN("창원"))</f>
        <v>0</v>
      </c>
      <c r="AO74" s="147">
        <f t="array" ref="AO74">(SUM(LEN($M74:$X74)-LEN(SUBSTITUTE($M74:$X74,"전주","")))/LEN("전주"))</f>
        <v>0</v>
      </c>
      <c r="AP74" s="209">
        <f t="shared" ref="AP74:AP75" si="74">AQ74+AT74</f>
        <v>2</v>
      </c>
      <c r="AQ74" s="175">
        <f t="shared" ref="AQ74:AQ75" si="75">AR74+AS74</f>
        <v>0</v>
      </c>
      <c r="AR74" s="174">
        <f t="shared" ref="AR74:BE75" si="76">$I74*AB74</f>
        <v>0</v>
      </c>
      <c r="AS74" s="174">
        <f t="shared" si="76"/>
        <v>0</v>
      </c>
      <c r="AT74" s="175">
        <f t="shared" ref="AT74:AT75" si="77">SUM(AU74:BE74)</f>
        <v>2</v>
      </c>
      <c r="AU74" s="174">
        <f t="shared" si="76"/>
        <v>2</v>
      </c>
      <c r="AV74" s="174">
        <f t="shared" si="76"/>
        <v>0</v>
      </c>
      <c r="AW74" s="174">
        <f t="shared" si="76"/>
        <v>0</v>
      </c>
      <c r="AX74" s="174">
        <f t="shared" si="76"/>
        <v>0</v>
      </c>
      <c r="AY74" s="174">
        <f t="shared" si="76"/>
        <v>0</v>
      </c>
      <c r="AZ74" s="174">
        <f t="shared" si="76"/>
        <v>0</v>
      </c>
      <c r="BA74" s="174">
        <f t="shared" si="76"/>
        <v>0</v>
      </c>
      <c r="BB74" s="174">
        <f t="shared" si="76"/>
        <v>0</v>
      </c>
      <c r="BC74" s="174">
        <f t="shared" si="76"/>
        <v>0</v>
      </c>
      <c r="BD74" s="174">
        <f t="shared" si="76"/>
        <v>0</v>
      </c>
      <c r="BE74" s="174">
        <f t="shared" si="76"/>
        <v>0</v>
      </c>
      <c r="BK74" t="str">
        <f>IF(G74="","",VLOOKUP(G74,과정코드!$A$2:$B$494,2,0))</f>
        <v>COL0104529</v>
      </c>
      <c r="BL74" s="621"/>
    </row>
    <row r="75" spans="1:65" s="38" customFormat="1" ht="23.1" customHeight="1">
      <c r="A75" s="547" t="s">
        <v>906</v>
      </c>
      <c r="B75" s="215">
        <v>60</v>
      </c>
      <c r="C75" s="43"/>
      <c r="D75" s="41" t="s">
        <v>21</v>
      </c>
      <c r="E75" s="41"/>
      <c r="F75" s="41"/>
      <c r="G75" s="533" t="s">
        <v>905</v>
      </c>
      <c r="H75" s="93" t="str">
        <f t="shared" si="69"/>
        <v>바로가기</v>
      </c>
      <c r="I75" s="540">
        <v>3</v>
      </c>
      <c r="J75" s="50">
        <v>24</v>
      </c>
      <c r="K75" s="46">
        <v>700</v>
      </c>
      <c r="L75" s="46">
        <v>720</v>
      </c>
      <c r="M75" s="211"/>
      <c r="N75" s="212"/>
      <c r="O75" s="213"/>
      <c r="P75" s="212" t="s">
        <v>869</v>
      </c>
      <c r="Q75" s="213"/>
      <c r="R75" s="212"/>
      <c r="S75" s="211"/>
      <c r="T75" s="44"/>
      <c r="U75" s="213"/>
      <c r="V75" s="212"/>
      <c r="W75" s="211"/>
      <c r="X75" s="44"/>
      <c r="Y75" s="147">
        <f t="shared" si="70"/>
        <v>1</v>
      </c>
      <c r="Z75" s="149">
        <f t="shared" si="71"/>
        <v>1</v>
      </c>
      <c r="AA75" s="150">
        <f t="shared" si="72"/>
        <v>0</v>
      </c>
      <c r="AB75" s="147">
        <f t="array" ref="AB75">(SUM(LEN($M75:$X75)-LEN(SUBSTITUTE($M75:$X75,"역삼","")))/LEN("역삼"))</f>
        <v>0</v>
      </c>
      <c r="AC75" s="147">
        <f t="array" ref="AC75">SUM(SUM(LEN($M75:X75)-LEN(SUBSTITUTE($M75:X75,"선릉","")))/LEN("선릉"),SUM(LEN(M75:$X75)-LEN(SUBSTITUTE($M75:$X75,"가산","")))/LEN("가산"))</f>
        <v>0</v>
      </c>
      <c r="AD75" s="150">
        <f t="shared" si="73"/>
        <v>1</v>
      </c>
      <c r="AE75" s="147">
        <f t="array" ref="AE75">(SUM(LEN($M75:$X75)-LEN(SUBSTITUTE($M75:$X75,"대전","")))/LEN("대전"))</f>
        <v>1</v>
      </c>
      <c r="AF75" s="147">
        <f t="array" ref="AF75">(SUM(LEN($M75:$X75)-LEN(SUBSTITUTE($M75:$X75,"대구","")))/LEN("대구"))</f>
        <v>0</v>
      </c>
      <c r="AG75" s="147">
        <f t="array" ref="AG75">(SUM(LEN($M75:$X75)-LEN(SUBSTITUTE($M75:$X75,"부산","")))/LEN("부산"))</f>
        <v>0</v>
      </c>
      <c r="AH75" s="147">
        <f t="array" ref="AH75">(SUM(LEN($M75:$X75)-LEN(SUBSTITUTE($M75:$X75,"광주","")))/LEN("광주"))</f>
        <v>0</v>
      </c>
      <c r="AI75" s="147">
        <f t="array" ref="AI75">SUM(SUM(LEN($M75:$X75)-LEN(SUBSTITUTE($M75:$X75,"수원","")))/LEN("수원"),SUM(LEN($M75:$X75)-LEN(SUBSTITUTE($M75:$X75,"춘천","")))/LEN("춘천"),SUM(LEN($M75:$X75)-LEN(SUBSTITUTE($M75:$X75,"의정부","")))/LEN("의정부"),SUM(LEN($M75:$X75)-LEN(SUBSTITUTE($M75:$X75,"원주","")))/LEN("원주"))</f>
        <v>0</v>
      </c>
      <c r="AJ75" s="147">
        <f t="array" ref="AJ75">(SUM(LEN($M75:$X75)-LEN(SUBSTITUTE($M75:$X75,"청주","")))/LEN("청주"))</f>
        <v>0</v>
      </c>
      <c r="AK75" s="147">
        <f t="array" ref="AK75">(SUM(LEN($M75:$X75)-LEN(SUBSTITUTE($M75:$X75,"인천","")))/LEN("인천"))</f>
        <v>0</v>
      </c>
      <c r="AL75" s="147">
        <f t="array" ref="AL75">SUM(SUM(LEN($M75:X75)-LEN(SUBSTITUTE($M75:X75,"충북","")))/LEN("충북"),SUM(LEN(M75:$X75)-LEN(SUBSTITUTE($M75:$X75,"아산","")))/LEN("아산"))</f>
        <v>0</v>
      </c>
      <c r="AM75" s="147">
        <f t="array" ref="AM75">(SUM(LEN($M75:$X75)-LEN(SUBSTITUTE($M75:$X75,"울산","")))/LEN("울산"))</f>
        <v>0</v>
      </c>
      <c r="AN75" s="147">
        <f t="array" ref="AN75">(SUM(LEN($M75:$X75)-LEN(SUBSTITUTE($M75:$X75,"창원","")))/LEN("창원"))</f>
        <v>0</v>
      </c>
      <c r="AO75" s="147">
        <f t="array" ref="AO75">(SUM(LEN($M75:$X75)-LEN(SUBSTITUTE($M75:$X75,"전주","")))/LEN("전주"))</f>
        <v>0</v>
      </c>
      <c r="AP75" s="209">
        <f t="shared" si="74"/>
        <v>3</v>
      </c>
      <c r="AQ75" s="175">
        <f t="shared" si="75"/>
        <v>0</v>
      </c>
      <c r="AR75" s="174">
        <f t="shared" si="76"/>
        <v>0</v>
      </c>
      <c r="AS75" s="174">
        <f t="shared" si="76"/>
        <v>0</v>
      </c>
      <c r="AT75" s="175">
        <f t="shared" si="77"/>
        <v>3</v>
      </c>
      <c r="AU75" s="174">
        <f t="shared" si="76"/>
        <v>3</v>
      </c>
      <c r="AV75" s="174">
        <f t="shared" si="76"/>
        <v>0</v>
      </c>
      <c r="AW75" s="174">
        <f t="shared" si="76"/>
        <v>0</v>
      </c>
      <c r="AX75" s="174">
        <f t="shared" si="76"/>
        <v>0</v>
      </c>
      <c r="AY75" s="174">
        <f t="shared" si="76"/>
        <v>0</v>
      </c>
      <c r="AZ75" s="174">
        <f t="shared" si="76"/>
        <v>0</v>
      </c>
      <c r="BA75" s="174">
        <f t="shared" si="76"/>
        <v>0</v>
      </c>
      <c r="BB75" s="174">
        <f t="shared" si="76"/>
        <v>0</v>
      </c>
      <c r="BC75" s="174">
        <f t="shared" si="76"/>
        <v>0</v>
      </c>
      <c r="BD75" s="174">
        <f t="shared" si="76"/>
        <v>0</v>
      </c>
      <c r="BE75" s="174">
        <f t="shared" si="76"/>
        <v>0</v>
      </c>
      <c r="BK75" t="str">
        <f>IF(G75="","",VLOOKUP(G75,과정코드!$A$2:$B$494,2,0))</f>
        <v>COL0104538</v>
      </c>
      <c r="BL75" s="618"/>
      <c r="BM75" s="596"/>
    </row>
    <row r="76" spans="1:65" s="39" customFormat="1" ht="30" customHeight="1">
      <c r="A76" s="481" t="s">
        <v>1674</v>
      </c>
      <c r="B76" s="87"/>
      <c r="C76" s="87"/>
      <c r="D76" s="87"/>
      <c r="E76" s="87"/>
      <c r="F76" s="87"/>
      <c r="G76" s="87"/>
      <c r="H76" s="241"/>
      <c r="I76" s="87"/>
      <c r="J76" s="87"/>
      <c r="K76" s="87"/>
      <c r="L76" s="88"/>
      <c r="M76" s="214" t="s">
        <v>16</v>
      </c>
      <c r="N76" s="214" t="s">
        <v>7</v>
      </c>
      <c r="O76" s="214" t="s">
        <v>9</v>
      </c>
      <c r="P76" s="214" t="s">
        <v>1</v>
      </c>
      <c r="Q76" s="214" t="s">
        <v>14</v>
      </c>
      <c r="R76" s="214" t="s">
        <v>0</v>
      </c>
      <c r="S76" s="214" t="s">
        <v>17</v>
      </c>
      <c r="T76" s="214" t="s">
        <v>13</v>
      </c>
      <c r="U76" s="214" t="s">
        <v>2</v>
      </c>
      <c r="V76" s="214" t="s">
        <v>11</v>
      </c>
      <c r="W76" s="214" t="s">
        <v>8</v>
      </c>
      <c r="X76" s="214" t="s">
        <v>19</v>
      </c>
      <c r="Y76" s="152">
        <f t="shared" ref="Y76:BE76" si="78">SUM(Y77:Y109)</f>
        <v>104</v>
      </c>
      <c r="Z76" s="152">
        <f t="shared" si="78"/>
        <v>66</v>
      </c>
      <c r="AA76" s="152">
        <f t="shared" si="78"/>
        <v>0</v>
      </c>
      <c r="AB76" s="152">
        <f t="shared" si="78"/>
        <v>0</v>
      </c>
      <c r="AC76" s="152">
        <f t="shared" si="78"/>
        <v>0</v>
      </c>
      <c r="AD76" s="152">
        <f t="shared" si="78"/>
        <v>66</v>
      </c>
      <c r="AE76" s="152">
        <f t="shared" si="78"/>
        <v>43</v>
      </c>
      <c r="AF76" s="152">
        <f t="shared" si="78"/>
        <v>0</v>
      </c>
      <c r="AG76" s="152">
        <f t="shared" si="78"/>
        <v>0</v>
      </c>
      <c r="AH76" s="152">
        <f t="shared" si="78"/>
        <v>0</v>
      </c>
      <c r="AI76" s="152">
        <f t="shared" si="78"/>
        <v>0</v>
      </c>
      <c r="AJ76" s="152">
        <f t="shared" si="78"/>
        <v>22</v>
      </c>
      <c r="AK76" s="152">
        <f t="shared" si="78"/>
        <v>0</v>
      </c>
      <c r="AL76" s="152">
        <f t="shared" si="78"/>
        <v>1</v>
      </c>
      <c r="AM76" s="152">
        <f t="shared" si="78"/>
        <v>0</v>
      </c>
      <c r="AN76" s="152">
        <f t="shared" si="78"/>
        <v>0</v>
      </c>
      <c r="AO76" s="152">
        <f t="shared" si="78"/>
        <v>0</v>
      </c>
      <c r="AP76" s="152">
        <f t="shared" si="78"/>
        <v>163</v>
      </c>
      <c r="AQ76" s="152">
        <f t="shared" si="78"/>
        <v>0</v>
      </c>
      <c r="AR76" s="152">
        <f t="shared" si="78"/>
        <v>0</v>
      </c>
      <c r="AS76" s="152">
        <f t="shared" si="78"/>
        <v>0</v>
      </c>
      <c r="AT76" s="152">
        <f t="shared" si="78"/>
        <v>163</v>
      </c>
      <c r="AU76" s="152">
        <f t="shared" si="78"/>
        <v>108</v>
      </c>
      <c r="AV76" s="152">
        <f t="shared" si="78"/>
        <v>0</v>
      </c>
      <c r="AW76" s="152">
        <f t="shared" si="78"/>
        <v>0</v>
      </c>
      <c r="AX76" s="152">
        <f t="shared" si="78"/>
        <v>0</v>
      </c>
      <c r="AY76" s="152">
        <f t="shared" si="78"/>
        <v>0</v>
      </c>
      <c r="AZ76" s="152">
        <f t="shared" si="78"/>
        <v>53</v>
      </c>
      <c r="BA76" s="152">
        <f t="shared" si="78"/>
        <v>0</v>
      </c>
      <c r="BB76" s="152">
        <f t="shared" si="78"/>
        <v>2</v>
      </c>
      <c r="BC76" s="152">
        <f t="shared" si="78"/>
        <v>0</v>
      </c>
      <c r="BD76" s="152">
        <f t="shared" si="78"/>
        <v>0</v>
      </c>
      <c r="BE76" s="152">
        <f t="shared" si="78"/>
        <v>0</v>
      </c>
      <c r="BK76" t="str">
        <f>IF(G76="","",VLOOKUP(G76,과정코드!$A$2:$B$494,2,0))</f>
        <v/>
      </c>
      <c r="BL76" s="619"/>
    </row>
    <row r="77" spans="1:65" s="39" customFormat="1" ht="23.1" customHeight="1">
      <c r="A77" s="807" t="s">
        <v>1326</v>
      </c>
      <c r="B77" s="40">
        <v>61</v>
      </c>
      <c r="C77" s="56" t="s">
        <v>130</v>
      </c>
      <c r="D77" s="41" t="s">
        <v>21</v>
      </c>
      <c r="E77" s="41" t="s">
        <v>21</v>
      </c>
      <c r="F77" s="41"/>
      <c r="G77" s="534" t="s">
        <v>167</v>
      </c>
      <c r="H77" s="93" t="str">
        <f t="shared" ref="H77:H109" si="79">IFERROR(HYPERLINK("https://www.ksaedu.or.kr/front/btoc/crs/off/crssesDetail.html?crscd="&amp;BK77,"바로가기"),"")</f>
        <v>바로가기</v>
      </c>
      <c r="I77" s="541">
        <v>2</v>
      </c>
      <c r="J77" s="50">
        <v>14</v>
      </c>
      <c r="K77" s="46">
        <v>490</v>
      </c>
      <c r="L77" s="46">
        <v>540</v>
      </c>
      <c r="M77" s="526"/>
      <c r="N77" s="119"/>
      <c r="O77" s="266" t="s">
        <v>901</v>
      </c>
      <c r="P77" s="525"/>
      <c r="Q77" s="526"/>
      <c r="R77" s="119"/>
      <c r="S77" s="266"/>
      <c r="T77" s="119" t="s">
        <v>66</v>
      </c>
      <c r="U77" s="526"/>
      <c r="V77" s="525"/>
      <c r="W77" s="526"/>
      <c r="X77" s="525"/>
      <c r="Y77" s="147">
        <f t="shared" ref="Y77:Y83" si="80">COUNTA($M77:$X77)</f>
        <v>2</v>
      </c>
      <c r="Z77" s="149">
        <f>AA77+AD77</f>
        <v>2</v>
      </c>
      <c r="AA77" s="150">
        <f t="shared" ref="AA77:AA83" si="81">AB77+AC77</f>
        <v>0</v>
      </c>
      <c r="AB77" s="147">
        <f t="array" ref="AB77">(SUM(LEN($M77:$X77)-LEN(SUBSTITUTE($M77:$X77,"역삼","")))/LEN("역삼"))</f>
        <v>0</v>
      </c>
      <c r="AC77" s="147">
        <f t="array" ref="AC77">SUM(SUM(LEN($M77:X77)-LEN(SUBSTITUTE($M77:X77,"선릉","")))/LEN("선릉"),SUM(LEN(M77:$X77)-LEN(SUBSTITUTE($M77:$X77,"가산","")))/LEN("가산"))</f>
        <v>0</v>
      </c>
      <c r="AD77" s="150">
        <f t="shared" ref="AD77:AD83" si="82">SUM(AE77:AO77)</f>
        <v>2</v>
      </c>
      <c r="AE77" s="147">
        <f t="array" ref="AE77">(SUM(LEN($M77:$X77)-LEN(SUBSTITUTE($M77:$X77,"대전","")))/LEN("대전"))</f>
        <v>2</v>
      </c>
      <c r="AF77" s="147">
        <f t="array" ref="AF77">(SUM(LEN($M77:$X77)-LEN(SUBSTITUTE($M77:$X77,"대구","")))/LEN("대구"))</f>
        <v>0</v>
      </c>
      <c r="AG77" s="147">
        <f t="array" ref="AG77">(SUM(LEN($M77:$X77)-LEN(SUBSTITUTE($M77:$X77,"부산","")))/LEN("부산"))</f>
        <v>0</v>
      </c>
      <c r="AH77" s="147">
        <f t="array" ref="AH77">(SUM(LEN($M77:$X77)-LEN(SUBSTITUTE($M77:$X77,"광주","")))/LEN("광주"))</f>
        <v>0</v>
      </c>
      <c r="AI77" s="147">
        <f t="array" ref="AI77">SUM(SUM(LEN($M77:$X77)-LEN(SUBSTITUTE($M77:$X77,"수원","")))/LEN("수원"),SUM(LEN($M77:$X77)-LEN(SUBSTITUTE($M77:$X77,"춘천","")))/LEN("춘천"),SUM(LEN($M77:$X77)-LEN(SUBSTITUTE($M77:$X77,"의정부","")))/LEN("의정부"),SUM(LEN($M77:$X77)-LEN(SUBSTITUTE($M77:$X77,"원주","")))/LEN("원주"))</f>
        <v>0</v>
      </c>
      <c r="AJ77" s="147">
        <f t="array" ref="AJ77">(SUM(LEN($M77:$X77)-LEN(SUBSTITUTE($M77:$X77,"청주","")))/LEN("청주"))</f>
        <v>0</v>
      </c>
      <c r="AK77" s="147">
        <f t="array" ref="AK77">(SUM(LEN($M77:$X77)-LEN(SUBSTITUTE($M77:$X77,"인천","")))/LEN("인천"))</f>
        <v>0</v>
      </c>
      <c r="AL77" s="147">
        <f t="array" ref="AL77">SUM(SUM(LEN($M77:X77)-LEN(SUBSTITUTE($M77:X77,"충북","")))/LEN("충북"),SUM(LEN(M77:$X77)-LEN(SUBSTITUTE($M77:$X77,"아산","")))/LEN("아산"))</f>
        <v>0</v>
      </c>
      <c r="AM77" s="147">
        <f t="array" ref="AM77">(SUM(LEN($M77:$X77)-LEN(SUBSTITUTE($M77:$X77,"울산","")))/LEN("울산"))</f>
        <v>0</v>
      </c>
      <c r="AN77" s="147">
        <f t="array" ref="AN77">(SUM(LEN($M77:$X77)-LEN(SUBSTITUTE($M77:$X77,"창원","")))/LEN("창원"))</f>
        <v>0</v>
      </c>
      <c r="AO77" s="147">
        <f t="array" ref="AO77">(SUM(LEN($M77:$X77)-LEN(SUBSTITUTE($M77:$X77,"전주","")))/LEN("전주"))</f>
        <v>0</v>
      </c>
      <c r="AP77" s="209">
        <f t="shared" ref="AP77:AP83" si="83">AQ77+AT77</f>
        <v>4</v>
      </c>
      <c r="AQ77" s="175">
        <f t="shared" ref="AQ77:AQ83" si="84">AR77+AS77</f>
        <v>0</v>
      </c>
      <c r="AR77" s="174">
        <f t="shared" ref="AR77:AS83" si="85">$I77*AB77</f>
        <v>0</v>
      </c>
      <c r="AS77" s="174">
        <f t="shared" si="85"/>
        <v>0</v>
      </c>
      <c r="AT77" s="175">
        <f t="shared" ref="AT77:AT83" si="86">SUM(AU77:BE77)</f>
        <v>4</v>
      </c>
      <c r="AU77" s="174">
        <f t="shared" ref="AU77:BE83" si="87">$I77*AE77</f>
        <v>4</v>
      </c>
      <c r="AV77" s="174">
        <f t="shared" si="87"/>
        <v>0</v>
      </c>
      <c r="AW77" s="174">
        <f t="shared" si="87"/>
        <v>0</v>
      </c>
      <c r="AX77" s="174">
        <f t="shared" si="87"/>
        <v>0</v>
      </c>
      <c r="AY77" s="174">
        <f t="shared" si="87"/>
        <v>0</v>
      </c>
      <c r="AZ77" s="174">
        <f t="shared" si="87"/>
        <v>0</v>
      </c>
      <c r="BA77" s="174">
        <f t="shared" si="87"/>
        <v>0</v>
      </c>
      <c r="BB77" s="174">
        <f t="shared" si="87"/>
        <v>0</v>
      </c>
      <c r="BC77" s="174">
        <f t="shared" si="87"/>
        <v>0</v>
      </c>
      <c r="BD77" s="174">
        <f t="shared" si="87"/>
        <v>0</v>
      </c>
      <c r="BE77" s="174">
        <f t="shared" si="87"/>
        <v>0</v>
      </c>
      <c r="BK77" t="str">
        <f>IF(G77="","",VLOOKUP(G77,과정코드!$A$2:$B$494,2,0))</f>
        <v>COL0104541</v>
      </c>
      <c r="BL77" s="620"/>
    </row>
    <row r="78" spans="1:65" s="39" customFormat="1" ht="23.1" customHeight="1">
      <c r="A78" s="808"/>
      <c r="B78" s="40">
        <v>62</v>
      </c>
      <c r="C78" s="56" t="s">
        <v>130</v>
      </c>
      <c r="D78" s="41" t="s">
        <v>21</v>
      </c>
      <c r="E78" s="41" t="s">
        <v>21</v>
      </c>
      <c r="F78" s="41"/>
      <c r="G78" s="534" t="s">
        <v>169</v>
      </c>
      <c r="H78" s="93" t="str">
        <f t="shared" si="79"/>
        <v>바로가기</v>
      </c>
      <c r="I78" s="541">
        <v>3</v>
      </c>
      <c r="J78" s="50">
        <v>18</v>
      </c>
      <c r="K78" s="46">
        <v>580</v>
      </c>
      <c r="L78" s="46">
        <v>640</v>
      </c>
      <c r="M78" s="266"/>
      <c r="N78" s="119"/>
      <c r="O78" s="526"/>
      <c r="P78" s="119"/>
      <c r="Q78" s="266" t="s">
        <v>122</v>
      </c>
      <c r="R78" s="119"/>
      <c r="S78" s="526"/>
      <c r="T78" s="119"/>
      <c r="U78" s="266"/>
      <c r="V78" s="525"/>
      <c r="W78" s="266"/>
      <c r="X78" s="119"/>
      <c r="Y78" s="147">
        <f t="shared" si="80"/>
        <v>1</v>
      </c>
      <c r="Z78" s="149">
        <f t="shared" ref="Z78:Z83" si="88">AA78+AD78</f>
        <v>1</v>
      </c>
      <c r="AA78" s="150">
        <f t="shared" si="81"/>
        <v>0</v>
      </c>
      <c r="AB78" s="147">
        <f t="array" ref="AB78">(SUM(LEN($M78:$X78)-LEN(SUBSTITUTE($M78:$X78,"역삼","")))/LEN("역삼"))</f>
        <v>0</v>
      </c>
      <c r="AC78" s="147">
        <f t="array" ref="AC78">SUM(SUM(LEN($M78:X78)-LEN(SUBSTITUTE($M78:X78,"선릉","")))/LEN("선릉"),SUM(LEN(M78:$X78)-LEN(SUBSTITUTE($M78:$X78,"가산","")))/LEN("가산"))</f>
        <v>0</v>
      </c>
      <c r="AD78" s="150">
        <f t="shared" si="82"/>
        <v>1</v>
      </c>
      <c r="AE78" s="147">
        <f t="array" ref="AE78">(SUM(LEN($M78:$X78)-LEN(SUBSTITUTE($M78:$X78,"대전","")))/LEN("대전"))</f>
        <v>1</v>
      </c>
      <c r="AF78" s="147">
        <f t="array" ref="AF78">(SUM(LEN($M78:$X78)-LEN(SUBSTITUTE($M78:$X78,"대구","")))/LEN("대구"))</f>
        <v>0</v>
      </c>
      <c r="AG78" s="147">
        <f t="array" ref="AG78">(SUM(LEN($M78:$X78)-LEN(SUBSTITUTE($M78:$X78,"부산","")))/LEN("부산"))</f>
        <v>0</v>
      </c>
      <c r="AH78" s="147">
        <f t="array" ref="AH78">(SUM(LEN($M78:$X78)-LEN(SUBSTITUTE($M78:$X78,"광주","")))/LEN("광주"))</f>
        <v>0</v>
      </c>
      <c r="AI78" s="147">
        <f t="array" ref="AI78">SUM(SUM(LEN($M78:$X78)-LEN(SUBSTITUTE($M78:$X78,"수원","")))/LEN("수원"),SUM(LEN($M78:$X78)-LEN(SUBSTITUTE($M78:$X78,"춘천","")))/LEN("춘천"),SUM(LEN($M78:$X78)-LEN(SUBSTITUTE($M78:$X78,"의정부","")))/LEN("의정부"),SUM(LEN($M78:$X78)-LEN(SUBSTITUTE($M78:$X78,"원주","")))/LEN("원주"))</f>
        <v>0</v>
      </c>
      <c r="AJ78" s="147">
        <f t="array" ref="AJ78">(SUM(LEN($M78:$X78)-LEN(SUBSTITUTE($M78:$X78,"청주","")))/LEN("청주"))</f>
        <v>0</v>
      </c>
      <c r="AK78" s="147">
        <f t="array" ref="AK78">(SUM(LEN($M78:$X78)-LEN(SUBSTITUTE($M78:$X78,"인천","")))/LEN("인천"))</f>
        <v>0</v>
      </c>
      <c r="AL78" s="147">
        <f t="array" ref="AL78">SUM(SUM(LEN($M78:X78)-LEN(SUBSTITUTE($M78:X78,"충북","")))/LEN("충북"),SUM(LEN(M78:$X78)-LEN(SUBSTITUTE($M78:$X78,"아산","")))/LEN("아산"))</f>
        <v>0</v>
      </c>
      <c r="AM78" s="147">
        <f t="array" ref="AM78">(SUM(LEN($M78:$X78)-LEN(SUBSTITUTE($M78:$X78,"울산","")))/LEN("울산"))</f>
        <v>0</v>
      </c>
      <c r="AN78" s="147">
        <f t="array" ref="AN78">(SUM(LEN($M78:$X78)-LEN(SUBSTITUTE($M78:$X78,"창원","")))/LEN("창원"))</f>
        <v>0</v>
      </c>
      <c r="AO78" s="147">
        <f t="array" ref="AO78">(SUM(LEN($M78:$X78)-LEN(SUBSTITUTE($M78:$X78,"전주","")))/LEN("전주"))</f>
        <v>0</v>
      </c>
      <c r="AP78" s="209">
        <f t="shared" si="83"/>
        <v>3</v>
      </c>
      <c r="AQ78" s="175">
        <f t="shared" si="84"/>
        <v>0</v>
      </c>
      <c r="AR78" s="174">
        <f t="shared" si="85"/>
        <v>0</v>
      </c>
      <c r="AS78" s="174">
        <f t="shared" si="85"/>
        <v>0</v>
      </c>
      <c r="AT78" s="175">
        <f t="shared" si="86"/>
        <v>3</v>
      </c>
      <c r="AU78" s="174">
        <f t="shared" si="87"/>
        <v>3</v>
      </c>
      <c r="AV78" s="174">
        <f t="shared" si="87"/>
        <v>0</v>
      </c>
      <c r="AW78" s="174">
        <f t="shared" si="87"/>
        <v>0</v>
      </c>
      <c r="AX78" s="174">
        <f t="shared" si="87"/>
        <v>0</v>
      </c>
      <c r="AY78" s="174">
        <f t="shared" si="87"/>
        <v>0</v>
      </c>
      <c r="AZ78" s="174">
        <f t="shared" si="87"/>
        <v>0</v>
      </c>
      <c r="BA78" s="174">
        <f t="shared" si="87"/>
        <v>0</v>
      </c>
      <c r="BB78" s="174">
        <f t="shared" si="87"/>
        <v>0</v>
      </c>
      <c r="BC78" s="174">
        <f t="shared" si="87"/>
        <v>0</v>
      </c>
      <c r="BD78" s="174">
        <f t="shared" si="87"/>
        <v>0</v>
      </c>
      <c r="BE78" s="174">
        <f t="shared" si="87"/>
        <v>0</v>
      </c>
      <c r="BK78" t="str">
        <f>IF(G78="","",VLOOKUP(G78,과정코드!$A$2:$B$494,2,0))</f>
        <v>COL0104543</v>
      </c>
      <c r="BL78" s="621"/>
    </row>
    <row r="79" spans="1:65" s="39" customFormat="1" ht="23.1" customHeight="1">
      <c r="A79" s="808"/>
      <c r="B79" s="40">
        <v>63</v>
      </c>
      <c r="C79" s="56" t="s">
        <v>130</v>
      </c>
      <c r="D79" s="41" t="s">
        <v>21</v>
      </c>
      <c r="E79" s="41" t="s">
        <v>21</v>
      </c>
      <c r="F79" s="41"/>
      <c r="G79" s="534" t="s">
        <v>899</v>
      </c>
      <c r="H79" s="93" t="str">
        <f t="shared" si="79"/>
        <v>바로가기</v>
      </c>
      <c r="I79" s="542">
        <v>2</v>
      </c>
      <c r="J79" s="119">
        <v>14</v>
      </c>
      <c r="K79" s="46">
        <v>490</v>
      </c>
      <c r="L79" s="46">
        <v>540</v>
      </c>
      <c r="M79" s="266"/>
      <c r="N79" s="525" t="s">
        <v>92</v>
      </c>
      <c r="O79" s="526"/>
      <c r="P79" s="119"/>
      <c r="Q79" s="266"/>
      <c r="R79" s="525" t="s">
        <v>308</v>
      </c>
      <c r="S79" s="526"/>
      <c r="T79" s="119"/>
      <c r="U79" s="266"/>
      <c r="V79" s="525"/>
      <c r="W79" s="526"/>
      <c r="X79" s="119"/>
      <c r="Y79" s="147">
        <f t="shared" si="80"/>
        <v>2</v>
      </c>
      <c r="Z79" s="149">
        <f t="shared" si="88"/>
        <v>2</v>
      </c>
      <c r="AA79" s="150">
        <f t="shared" si="81"/>
        <v>0</v>
      </c>
      <c r="AB79" s="147">
        <f t="array" ref="AB79">(SUM(LEN($M79:$X79)-LEN(SUBSTITUTE($M79:$X79,"역삼","")))/LEN("역삼"))</f>
        <v>0</v>
      </c>
      <c r="AC79" s="147">
        <f t="array" ref="AC79">SUM(SUM(LEN($M79:X79)-LEN(SUBSTITUTE($M79:X79,"선릉","")))/LEN("선릉"),SUM(LEN(M79:$X79)-LEN(SUBSTITUTE($M79:$X79,"가산","")))/LEN("가산"))</f>
        <v>0</v>
      </c>
      <c r="AD79" s="150">
        <f t="shared" si="82"/>
        <v>2</v>
      </c>
      <c r="AE79" s="147">
        <f t="array" ref="AE79">(SUM(LEN($M79:$X79)-LEN(SUBSTITUTE($M79:$X79,"대전","")))/LEN("대전"))</f>
        <v>1</v>
      </c>
      <c r="AF79" s="147">
        <f t="array" ref="AF79">(SUM(LEN($M79:$X79)-LEN(SUBSTITUTE($M79:$X79,"대구","")))/LEN("대구"))</f>
        <v>0</v>
      </c>
      <c r="AG79" s="147">
        <f t="array" ref="AG79">(SUM(LEN($M79:$X79)-LEN(SUBSTITUTE($M79:$X79,"부산","")))/LEN("부산"))</f>
        <v>0</v>
      </c>
      <c r="AH79" s="147">
        <f t="array" ref="AH79">(SUM(LEN($M79:$X79)-LEN(SUBSTITUTE($M79:$X79,"광주","")))/LEN("광주"))</f>
        <v>0</v>
      </c>
      <c r="AI79" s="147">
        <f t="array" ref="AI79">SUM(SUM(LEN($M79:$X79)-LEN(SUBSTITUTE($M79:$X79,"수원","")))/LEN("수원"),SUM(LEN($M79:$X79)-LEN(SUBSTITUTE($M79:$X79,"춘천","")))/LEN("춘천"),SUM(LEN($M79:$X79)-LEN(SUBSTITUTE($M79:$X79,"의정부","")))/LEN("의정부"),SUM(LEN($M79:$X79)-LEN(SUBSTITUTE($M79:$X79,"원주","")))/LEN("원주"))</f>
        <v>0</v>
      </c>
      <c r="AJ79" s="147">
        <f t="array" ref="AJ79">(SUM(LEN($M79:$X79)-LEN(SUBSTITUTE($M79:$X79,"청주","")))/LEN("청주"))</f>
        <v>1</v>
      </c>
      <c r="AK79" s="147">
        <f t="array" ref="AK79">(SUM(LEN($M79:$X79)-LEN(SUBSTITUTE($M79:$X79,"인천","")))/LEN("인천"))</f>
        <v>0</v>
      </c>
      <c r="AL79" s="147">
        <f t="array" ref="AL79">SUM(SUM(LEN($M79:X79)-LEN(SUBSTITUTE($M79:X79,"충북","")))/LEN("충북"),SUM(LEN(M79:$X79)-LEN(SUBSTITUTE($M79:$X79,"아산","")))/LEN("아산"))</f>
        <v>0</v>
      </c>
      <c r="AM79" s="147">
        <f t="array" ref="AM79">(SUM(LEN($M79:$X79)-LEN(SUBSTITUTE($M79:$X79,"울산","")))/LEN("울산"))</f>
        <v>0</v>
      </c>
      <c r="AN79" s="147">
        <f t="array" ref="AN79">(SUM(LEN($M79:$X79)-LEN(SUBSTITUTE($M79:$X79,"창원","")))/LEN("창원"))</f>
        <v>0</v>
      </c>
      <c r="AO79" s="147">
        <f t="array" ref="AO79">(SUM(LEN($M79:$X79)-LEN(SUBSTITUTE($M79:$X79,"전주","")))/LEN("전주"))</f>
        <v>0</v>
      </c>
      <c r="AP79" s="209">
        <f t="shared" si="83"/>
        <v>4</v>
      </c>
      <c r="AQ79" s="175">
        <f t="shared" si="84"/>
        <v>0</v>
      </c>
      <c r="AR79" s="174">
        <f t="shared" si="85"/>
        <v>0</v>
      </c>
      <c r="AS79" s="174">
        <f t="shared" si="85"/>
        <v>0</v>
      </c>
      <c r="AT79" s="175">
        <f t="shared" si="86"/>
        <v>4</v>
      </c>
      <c r="AU79" s="174">
        <f t="shared" si="87"/>
        <v>2</v>
      </c>
      <c r="AV79" s="174">
        <f t="shared" si="87"/>
        <v>0</v>
      </c>
      <c r="AW79" s="174">
        <f t="shared" si="87"/>
        <v>0</v>
      </c>
      <c r="AX79" s="174">
        <f t="shared" si="87"/>
        <v>0</v>
      </c>
      <c r="AY79" s="174">
        <f t="shared" si="87"/>
        <v>0</v>
      </c>
      <c r="AZ79" s="174">
        <f t="shared" si="87"/>
        <v>2</v>
      </c>
      <c r="BA79" s="174">
        <f t="shared" si="87"/>
        <v>0</v>
      </c>
      <c r="BB79" s="174">
        <f t="shared" si="87"/>
        <v>0</v>
      </c>
      <c r="BC79" s="174">
        <f t="shared" si="87"/>
        <v>0</v>
      </c>
      <c r="BD79" s="174">
        <f t="shared" si="87"/>
        <v>0</v>
      </c>
      <c r="BE79" s="174">
        <f t="shared" si="87"/>
        <v>0</v>
      </c>
      <c r="BK79" t="str">
        <f>IF(G79="","",VLOOKUP(G79,과정코드!$A$2:$B$494,2,0))</f>
        <v>COL0104544</v>
      </c>
      <c r="BL79" s="618"/>
    </row>
    <row r="80" spans="1:65" s="39" customFormat="1" ht="23.1" customHeight="1">
      <c r="A80" s="808"/>
      <c r="B80" s="40">
        <v>64</v>
      </c>
      <c r="C80" s="57" t="s">
        <v>130</v>
      </c>
      <c r="D80" s="41" t="s">
        <v>21</v>
      </c>
      <c r="E80" s="41" t="s">
        <v>21</v>
      </c>
      <c r="F80" s="41"/>
      <c r="G80" s="535" t="s">
        <v>895</v>
      </c>
      <c r="H80" s="93" t="str">
        <f t="shared" si="79"/>
        <v>바로가기</v>
      </c>
      <c r="I80" s="543">
        <v>2</v>
      </c>
      <c r="J80" s="120">
        <v>14</v>
      </c>
      <c r="K80" s="46">
        <v>490</v>
      </c>
      <c r="L80" s="46">
        <v>540</v>
      </c>
      <c r="M80" s="265"/>
      <c r="N80" s="55"/>
      <c r="O80" s="264" t="s">
        <v>92</v>
      </c>
      <c r="P80" s="51"/>
      <c r="Q80" s="527"/>
      <c r="R80" s="51" t="s">
        <v>59</v>
      </c>
      <c r="S80" s="264"/>
      <c r="T80" s="51"/>
      <c r="U80" s="264"/>
      <c r="V80" s="119" t="s">
        <v>894</v>
      </c>
      <c r="W80" s="526" t="s">
        <v>112</v>
      </c>
      <c r="X80" s="525"/>
      <c r="Y80" s="147">
        <f t="shared" si="80"/>
        <v>4</v>
      </c>
      <c r="Z80" s="149">
        <f t="shared" si="88"/>
        <v>4</v>
      </c>
      <c r="AA80" s="150">
        <f t="shared" si="81"/>
        <v>0</v>
      </c>
      <c r="AB80" s="147">
        <f t="array" ref="AB80">(SUM(LEN($M80:$X80)-LEN(SUBSTITUTE($M80:$X80,"역삼","")))/LEN("역삼"))</f>
        <v>0</v>
      </c>
      <c r="AC80" s="147">
        <f t="array" ref="AC80">SUM(SUM(LEN($M80:X80)-LEN(SUBSTITUTE($M80:X80,"선릉","")))/LEN("선릉"),SUM(LEN(M80:$X80)-LEN(SUBSTITUTE($M80:$X80,"가산","")))/LEN("가산"))</f>
        <v>0</v>
      </c>
      <c r="AD80" s="150">
        <f t="shared" si="82"/>
        <v>4</v>
      </c>
      <c r="AE80" s="147">
        <f t="array" ref="AE80">(SUM(LEN($M80:$X80)-LEN(SUBSTITUTE($M80:$X80,"대전","")))/LEN("대전"))</f>
        <v>2</v>
      </c>
      <c r="AF80" s="147">
        <f t="array" ref="AF80">(SUM(LEN($M80:$X80)-LEN(SUBSTITUTE($M80:$X80,"대구","")))/LEN("대구"))</f>
        <v>0</v>
      </c>
      <c r="AG80" s="147">
        <f t="array" ref="AG80">(SUM(LEN($M80:$X80)-LEN(SUBSTITUTE($M80:$X80,"부산","")))/LEN("부산"))</f>
        <v>0</v>
      </c>
      <c r="AH80" s="147">
        <f t="array" ref="AH80">(SUM(LEN($M80:$X80)-LEN(SUBSTITUTE($M80:$X80,"광주","")))/LEN("광주"))</f>
        <v>0</v>
      </c>
      <c r="AI80" s="147">
        <f t="array" ref="AI80">SUM(SUM(LEN($M80:$X80)-LEN(SUBSTITUTE($M80:$X80,"수원","")))/LEN("수원"),SUM(LEN($M80:$X80)-LEN(SUBSTITUTE($M80:$X80,"춘천","")))/LEN("춘천"),SUM(LEN($M80:$X80)-LEN(SUBSTITUTE($M80:$X80,"의정부","")))/LEN("의정부"),SUM(LEN($M80:$X80)-LEN(SUBSTITUTE($M80:$X80,"원주","")))/LEN("원주"))</f>
        <v>0</v>
      </c>
      <c r="AJ80" s="147">
        <f t="array" ref="AJ80">(SUM(LEN($M80:$X80)-LEN(SUBSTITUTE($M80:$X80,"청주","")))/LEN("청주"))</f>
        <v>1</v>
      </c>
      <c r="AK80" s="147">
        <f t="array" ref="AK80">(SUM(LEN($M80:$X80)-LEN(SUBSTITUTE($M80:$X80,"인천","")))/LEN("인천"))</f>
        <v>0</v>
      </c>
      <c r="AL80" s="147">
        <f t="array" ref="AL80">SUM(SUM(LEN($M80:X80)-LEN(SUBSTITUTE($M80:X80,"충북","")))/LEN("충북"),SUM(LEN(M80:$X80)-LEN(SUBSTITUTE($M80:$X80,"아산","")))/LEN("아산"))</f>
        <v>1</v>
      </c>
      <c r="AM80" s="147">
        <f t="array" ref="AM80">(SUM(LEN($M80:$X80)-LEN(SUBSTITUTE($M80:$X80,"울산","")))/LEN("울산"))</f>
        <v>0</v>
      </c>
      <c r="AN80" s="147">
        <f t="array" ref="AN80">(SUM(LEN($M80:$X80)-LEN(SUBSTITUTE($M80:$X80,"창원","")))/LEN("창원"))</f>
        <v>0</v>
      </c>
      <c r="AO80" s="147">
        <f t="array" ref="AO80">(SUM(LEN($M80:$X80)-LEN(SUBSTITUTE($M80:$X80,"전주","")))/LEN("전주"))</f>
        <v>0</v>
      </c>
      <c r="AP80" s="209">
        <f t="shared" si="83"/>
        <v>8</v>
      </c>
      <c r="AQ80" s="175">
        <f t="shared" si="84"/>
        <v>0</v>
      </c>
      <c r="AR80" s="174">
        <f t="shared" si="85"/>
        <v>0</v>
      </c>
      <c r="AS80" s="174">
        <f t="shared" si="85"/>
        <v>0</v>
      </c>
      <c r="AT80" s="175">
        <f t="shared" si="86"/>
        <v>8</v>
      </c>
      <c r="AU80" s="174">
        <f t="shared" si="87"/>
        <v>4</v>
      </c>
      <c r="AV80" s="174">
        <f t="shared" si="87"/>
        <v>0</v>
      </c>
      <c r="AW80" s="174">
        <f t="shared" si="87"/>
        <v>0</v>
      </c>
      <c r="AX80" s="174">
        <f t="shared" si="87"/>
        <v>0</v>
      </c>
      <c r="AY80" s="174">
        <f t="shared" si="87"/>
        <v>0</v>
      </c>
      <c r="AZ80" s="174">
        <f t="shared" si="87"/>
        <v>2</v>
      </c>
      <c r="BA80" s="174">
        <f t="shared" si="87"/>
        <v>0</v>
      </c>
      <c r="BB80" s="174">
        <f t="shared" si="87"/>
        <v>2</v>
      </c>
      <c r="BC80" s="174">
        <f t="shared" si="87"/>
        <v>0</v>
      </c>
      <c r="BD80" s="174">
        <f t="shared" si="87"/>
        <v>0</v>
      </c>
      <c r="BE80" s="174">
        <f t="shared" si="87"/>
        <v>0</v>
      </c>
      <c r="BK80" t="str">
        <f>IF(G80="","",VLOOKUP(G80,과정코드!$A$2:$B$494,2,0))</f>
        <v>COL0104545</v>
      </c>
      <c r="BL80" s="619"/>
    </row>
    <row r="81" spans="1:64" s="39" customFormat="1" ht="23.1" customHeight="1">
      <c r="A81" s="807" t="s">
        <v>1327</v>
      </c>
      <c r="B81" s="40">
        <v>65</v>
      </c>
      <c r="C81" s="56" t="s">
        <v>130</v>
      </c>
      <c r="D81" s="41" t="s">
        <v>21</v>
      </c>
      <c r="E81" s="41" t="s">
        <v>21</v>
      </c>
      <c r="F81" s="41"/>
      <c r="G81" s="534" t="s">
        <v>888</v>
      </c>
      <c r="H81" s="93" t="str">
        <f t="shared" si="79"/>
        <v>바로가기</v>
      </c>
      <c r="I81" s="541">
        <v>3</v>
      </c>
      <c r="J81" s="50">
        <v>18</v>
      </c>
      <c r="K81" s="46">
        <v>580</v>
      </c>
      <c r="L81" s="46">
        <v>640</v>
      </c>
      <c r="M81" s="266"/>
      <c r="N81" s="525"/>
      <c r="O81" s="526"/>
      <c r="P81" s="119"/>
      <c r="Q81" s="526"/>
      <c r="R81" s="119"/>
      <c r="S81" s="266"/>
      <c r="T81" s="119"/>
      <c r="U81" s="266" t="s">
        <v>311</v>
      </c>
      <c r="V81" s="525"/>
      <c r="W81" s="526"/>
      <c r="X81" s="525"/>
      <c r="Y81" s="147">
        <f t="shared" si="80"/>
        <v>1</v>
      </c>
      <c r="Z81" s="149">
        <f t="shared" si="88"/>
        <v>1</v>
      </c>
      <c r="AA81" s="150">
        <f t="shared" si="81"/>
        <v>0</v>
      </c>
      <c r="AB81" s="147">
        <f t="array" ref="AB81">(SUM(LEN($M81:$X81)-LEN(SUBSTITUTE($M81:$X81,"역삼","")))/LEN("역삼"))</f>
        <v>0</v>
      </c>
      <c r="AC81" s="147">
        <f t="array" ref="AC81">SUM(SUM(LEN($M81:X81)-LEN(SUBSTITUTE($M81:X81,"선릉","")))/LEN("선릉"),SUM(LEN(M81:$X81)-LEN(SUBSTITUTE($M81:$X81,"가산","")))/LEN("가산"))</f>
        <v>0</v>
      </c>
      <c r="AD81" s="150">
        <f t="shared" si="82"/>
        <v>1</v>
      </c>
      <c r="AE81" s="147">
        <f t="array" ref="AE81">(SUM(LEN($M81:$X81)-LEN(SUBSTITUTE($M81:$X81,"대전","")))/LEN("대전"))</f>
        <v>1</v>
      </c>
      <c r="AF81" s="147">
        <f t="array" ref="AF81">(SUM(LEN($M81:$X81)-LEN(SUBSTITUTE($M81:$X81,"대구","")))/LEN("대구"))</f>
        <v>0</v>
      </c>
      <c r="AG81" s="147">
        <f t="array" ref="AG81">(SUM(LEN($M81:$X81)-LEN(SUBSTITUTE($M81:$X81,"부산","")))/LEN("부산"))</f>
        <v>0</v>
      </c>
      <c r="AH81" s="147">
        <f t="array" ref="AH81">(SUM(LEN($M81:$X81)-LEN(SUBSTITUTE($M81:$X81,"광주","")))/LEN("광주"))</f>
        <v>0</v>
      </c>
      <c r="AI81" s="147">
        <f t="array" ref="AI81">SUM(SUM(LEN($M81:$X81)-LEN(SUBSTITUTE($M81:$X81,"수원","")))/LEN("수원"),SUM(LEN($M81:$X81)-LEN(SUBSTITUTE($M81:$X81,"춘천","")))/LEN("춘천"),SUM(LEN($M81:$X81)-LEN(SUBSTITUTE($M81:$X81,"의정부","")))/LEN("의정부"),SUM(LEN($M81:$X81)-LEN(SUBSTITUTE($M81:$X81,"원주","")))/LEN("원주"))</f>
        <v>0</v>
      </c>
      <c r="AJ81" s="147">
        <f t="array" ref="AJ81">(SUM(LEN($M81:$X81)-LEN(SUBSTITUTE($M81:$X81,"청주","")))/LEN("청주"))</f>
        <v>0</v>
      </c>
      <c r="AK81" s="147">
        <f t="array" ref="AK81">(SUM(LEN($M81:$X81)-LEN(SUBSTITUTE($M81:$X81,"인천","")))/LEN("인천"))</f>
        <v>0</v>
      </c>
      <c r="AL81" s="147">
        <f t="array" ref="AL81">SUM(SUM(LEN($M81:X81)-LEN(SUBSTITUTE($M81:X81,"충북","")))/LEN("충북"),SUM(LEN(M81:$X81)-LEN(SUBSTITUTE($M81:$X81,"아산","")))/LEN("아산"))</f>
        <v>0</v>
      </c>
      <c r="AM81" s="147">
        <f t="array" ref="AM81">(SUM(LEN($M81:$X81)-LEN(SUBSTITUTE($M81:$X81,"울산","")))/LEN("울산"))</f>
        <v>0</v>
      </c>
      <c r="AN81" s="147">
        <f t="array" ref="AN81">(SUM(LEN($M81:$X81)-LEN(SUBSTITUTE($M81:$X81,"창원","")))/LEN("창원"))</f>
        <v>0</v>
      </c>
      <c r="AO81" s="147">
        <f t="array" ref="AO81">(SUM(LEN($M81:$X81)-LEN(SUBSTITUTE($M81:$X81,"전주","")))/LEN("전주"))</f>
        <v>0</v>
      </c>
      <c r="AP81" s="209">
        <f t="shared" si="83"/>
        <v>3</v>
      </c>
      <c r="AQ81" s="175">
        <f t="shared" si="84"/>
        <v>0</v>
      </c>
      <c r="AR81" s="174">
        <f t="shared" si="85"/>
        <v>0</v>
      </c>
      <c r="AS81" s="174">
        <f t="shared" si="85"/>
        <v>0</v>
      </c>
      <c r="AT81" s="175">
        <f t="shared" si="86"/>
        <v>3</v>
      </c>
      <c r="AU81" s="174">
        <f t="shared" si="87"/>
        <v>3</v>
      </c>
      <c r="AV81" s="174">
        <f t="shared" si="87"/>
        <v>0</v>
      </c>
      <c r="AW81" s="174">
        <f t="shared" si="87"/>
        <v>0</v>
      </c>
      <c r="AX81" s="174">
        <f t="shared" si="87"/>
        <v>0</v>
      </c>
      <c r="AY81" s="174">
        <f t="shared" si="87"/>
        <v>0</v>
      </c>
      <c r="AZ81" s="174">
        <f t="shared" si="87"/>
        <v>0</v>
      </c>
      <c r="BA81" s="174">
        <f t="shared" si="87"/>
        <v>0</v>
      </c>
      <c r="BB81" s="174">
        <f t="shared" si="87"/>
        <v>0</v>
      </c>
      <c r="BC81" s="174">
        <f t="shared" si="87"/>
        <v>0</v>
      </c>
      <c r="BD81" s="174">
        <f t="shared" si="87"/>
        <v>0</v>
      </c>
      <c r="BE81" s="174">
        <f t="shared" si="87"/>
        <v>0</v>
      </c>
      <c r="BK81" t="str">
        <f>IF(G81="","",VLOOKUP(G81,과정코드!$A$2:$B$494,2,0))</f>
        <v>COL0104548</v>
      </c>
      <c r="BL81" s="620"/>
    </row>
    <row r="82" spans="1:64" s="39" customFormat="1" ht="23.1" customHeight="1">
      <c r="A82" s="808"/>
      <c r="B82" s="40">
        <v>66</v>
      </c>
      <c r="C82" s="56" t="s">
        <v>130</v>
      </c>
      <c r="D82" s="41" t="s">
        <v>21</v>
      </c>
      <c r="E82" s="41" t="s">
        <v>21</v>
      </c>
      <c r="F82" s="41"/>
      <c r="G82" s="534" t="s">
        <v>173</v>
      </c>
      <c r="H82" s="93" t="str">
        <f t="shared" si="79"/>
        <v>바로가기</v>
      </c>
      <c r="I82" s="542">
        <v>3</v>
      </c>
      <c r="J82" s="119">
        <v>18</v>
      </c>
      <c r="K82" s="46">
        <v>580</v>
      </c>
      <c r="L82" s="46">
        <v>640</v>
      </c>
      <c r="M82" s="266"/>
      <c r="N82" s="119" t="s">
        <v>166</v>
      </c>
      <c r="O82" s="526"/>
      <c r="P82" s="525"/>
      <c r="Q82" s="526"/>
      <c r="R82" s="119"/>
      <c r="S82" s="526"/>
      <c r="T82" s="525"/>
      <c r="U82" s="526"/>
      <c r="V82" s="525" t="s">
        <v>292</v>
      </c>
      <c r="W82" s="526"/>
      <c r="X82" s="119"/>
      <c r="Y82" s="147">
        <f t="shared" si="80"/>
        <v>2</v>
      </c>
      <c r="Z82" s="149">
        <f t="shared" si="88"/>
        <v>2</v>
      </c>
      <c r="AA82" s="150">
        <f t="shared" si="81"/>
        <v>0</v>
      </c>
      <c r="AB82" s="147">
        <f t="array" ref="AB82">(SUM(LEN($M82:$X82)-LEN(SUBSTITUTE($M82:$X82,"역삼","")))/LEN("역삼"))</f>
        <v>0</v>
      </c>
      <c r="AC82" s="147">
        <f t="array" ref="AC82">SUM(SUM(LEN($M82:X82)-LEN(SUBSTITUTE($M82:X82,"선릉","")))/LEN("선릉"),SUM(LEN(M82:$X82)-LEN(SUBSTITUTE($M82:$X82,"가산","")))/LEN("가산"))</f>
        <v>0</v>
      </c>
      <c r="AD82" s="150">
        <f t="shared" si="82"/>
        <v>2</v>
      </c>
      <c r="AE82" s="147">
        <f t="array" ref="AE82">(SUM(LEN($M82:$X82)-LEN(SUBSTITUTE($M82:$X82,"대전","")))/LEN("대전"))</f>
        <v>2</v>
      </c>
      <c r="AF82" s="147">
        <f t="array" ref="AF82">(SUM(LEN($M82:$X82)-LEN(SUBSTITUTE($M82:$X82,"대구","")))/LEN("대구"))</f>
        <v>0</v>
      </c>
      <c r="AG82" s="147">
        <f t="array" ref="AG82">(SUM(LEN($M82:$X82)-LEN(SUBSTITUTE($M82:$X82,"부산","")))/LEN("부산"))</f>
        <v>0</v>
      </c>
      <c r="AH82" s="147">
        <f t="array" ref="AH82">(SUM(LEN($M82:$X82)-LEN(SUBSTITUTE($M82:$X82,"광주","")))/LEN("광주"))</f>
        <v>0</v>
      </c>
      <c r="AI82" s="147">
        <f t="array" ref="AI82">SUM(SUM(LEN($M82:$X82)-LEN(SUBSTITUTE($M82:$X82,"수원","")))/LEN("수원"),SUM(LEN($M82:$X82)-LEN(SUBSTITUTE($M82:$X82,"춘천","")))/LEN("춘천"),SUM(LEN($M82:$X82)-LEN(SUBSTITUTE($M82:$X82,"의정부","")))/LEN("의정부"),SUM(LEN($M82:$X82)-LEN(SUBSTITUTE($M82:$X82,"원주","")))/LEN("원주"))</f>
        <v>0</v>
      </c>
      <c r="AJ82" s="147">
        <f t="array" ref="AJ82">(SUM(LEN($M82:$X82)-LEN(SUBSTITUTE($M82:$X82,"청주","")))/LEN("청주"))</f>
        <v>0</v>
      </c>
      <c r="AK82" s="147">
        <f t="array" ref="AK82">(SUM(LEN($M82:$X82)-LEN(SUBSTITUTE($M82:$X82,"인천","")))/LEN("인천"))</f>
        <v>0</v>
      </c>
      <c r="AL82" s="147">
        <f t="array" ref="AL82">SUM(SUM(LEN($M82:X82)-LEN(SUBSTITUTE($M82:X82,"충북","")))/LEN("충북"),SUM(LEN(M82:$X82)-LEN(SUBSTITUTE($M82:$X82,"아산","")))/LEN("아산"))</f>
        <v>0</v>
      </c>
      <c r="AM82" s="147">
        <f t="array" ref="AM82">(SUM(LEN($M82:$X82)-LEN(SUBSTITUTE($M82:$X82,"울산","")))/LEN("울산"))</f>
        <v>0</v>
      </c>
      <c r="AN82" s="147">
        <f t="array" ref="AN82">(SUM(LEN($M82:$X82)-LEN(SUBSTITUTE($M82:$X82,"창원","")))/LEN("창원"))</f>
        <v>0</v>
      </c>
      <c r="AO82" s="147">
        <f t="array" ref="AO82">(SUM(LEN($M82:$X82)-LEN(SUBSTITUTE($M82:$X82,"전주","")))/LEN("전주"))</f>
        <v>0</v>
      </c>
      <c r="AP82" s="209">
        <f t="shared" si="83"/>
        <v>6</v>
      </c>
      <c r="AQ82" s="175">
        <f t="shared" si="84"/>
        <v>0</v>
      </c>
      <c r="AR82" s="174">
        <f t="shared" si="85"/>
        <v>0</v>
      </c>
      <c r="AS82" s="174">
        <f t="shared" si="85"/>
        <v>0</v>
      </c>
      <c r="AT82" s="175">
        <f t="shared" si="86"/>
        <v>6</v>
      </c>
      <c r="AU82" s="174">
        <f t="shared" si="87"/>
        <v>6</v>
      </c>
      <c r="AV82" s="174">
        <f t="shared" si="87"/>
        <v>0</v>
      </c>
      <c r="AW82" s="174">
        <f t="shared" si="87"/>
        <v>0</v>
      </c>
      <c r="AX82" s="174">
        <f t="shared" si="87"/>
        <v>0</v>
      </c>
      <c r="AY82" s="174">
        <f t="shared" si="87"/>
        <v>0</v>
      </c>
      <c r="AZ82" s="174">
        <f t="shared" si="87"/>
        <v>0</v>
      </c>
      <c r="BA82" s="174">
        <f t="shared" si="87"/>
        <v>0</v>
      </c>
      <c r="BB82" s="174">
        <f t="shared" si="87"/>
        <v>0</v>
      </c>
      <c r="BC82" s="174">
        <f t="shared" si="87"/>
        <v>0</v>
      </c>
      <c r="BD82" s="174">
        <f t="shared" si="87"/>
        <v>0</v>
      </c>
      <c r="BE82" s="174">
        <f t="shared" si="87"/>
        <v>0</v>
      </c>
      <c r="BK82" t="str">
        <f>IF(G82="","",VLOOKUP(G82,과정코드!$A$2:$B$494,2,0))</f>
        <v>COL0104549</v>
      </c>
      <c r="BL82" s="621"/>
    </row>
    <row r="83" spans="1:64" s="39" customFormat="1" ht="23.1" customHeight="1">
      <c r="A83" s="809"/>
      <c r="B83" s="40">
        <v>67</v>
      </c>
      <c r="C83" s="56" t="s">
        <v>130</v>
      </c>
      <c r="D83" s="41" t="s">
        <v>21</v>
      </c>
      <c r="E83" s="41" t="s">
        <v>21</v>
      </c>
      <c r="F83" s="41"/>
      <c r="G83" s="535" t="s">
        <v>175</v>
      </c>
      <c r="H83" s="93" t="str">
        <f t="shared" si="79"/>
        <v>바로가기</v>
      </c>
      <c r="I83" s="543">
        <v>3</v>
      </c>
      <c r="J83" s="120">
        <v>18</v>
      </c>
      <c r="K83" s="46">
        <v>580</v>
      </c>
      <c r="L83" s="46">
        <v>640</v>
      </c>
      <c r="M83" s="265"/>
      <c r="N83" s="55"/>
      <c r="O83" s="265"/>
      <c r="P83" s="272" t="s">
        <v>885</v>
      </c>
      <c r="Q83" s="273"/>
      <c r="R83" s="51" t="s">
        <v>314</v>
      </c>
      <c r="S83" s="265"/>
      <c r="T83" s="55"/>
      <c r="U83" s="265"/>
      <c r="V83" s="525"/>
      <c r="W83" s="526"/>
      <c r="X83" s="525"/>
      <c r="Y83" s="147">
        <f t="shared" si="80"/>
        <v>2</v>
      </c>
      <c r="Z83" s="149">
        <f t="shared" si="88"/>
        <v>2</v>
      </c>
      <c r="AA83" s="150">
        <f t="shared" si="81"/>
        <v>0</v>
      </c>
      <c r="AB83" s="147">
        <f t="array" ref="AB83">(SUM(LEN($M83:$X83)-LEN(SUBSTITUTE($M83:$X83,"역삼","")))/LEN("역삼"))</f>
        <v>0</v>
      </c>
      <c r="AC83" s="147">
        <f t="array" ref="AC83">SUM(SUM(LEN($M83:X83)-LEN(SUBSTITUTE($M83:X83,"선릉","")))/LEN("선릉"),SUM(LEN(M83:$X83)-LEN(SUBSTITUTE($M83:$X83,"가산","")))/LEN("가산"))</f>
        <v>0</v>
      </c>
      <c r="AD83" s="150">
        <f t="shared" si="82"/>
        <v>2</v>
      </c>
      <c r="AE83" s="147">
        <f t="array" ref="AE83">(SUM(LEN($M83:$X83)-LEN(SUBSTITUTE($M83:$X83,"대전","")))/LEN("대전"))</f>
        <v>1</v>
      </c>
      <c r="AF83" s="147">
        <f t="array" ref="AF83">(SUM(LEN($M83:$X83)-LEN(SUBSTITUTE($M83:$X83,"대구","")))/LEN("대구"))</f>
        <v>0</v>
      </c>
      <c r="AG83" s="147">
        <f t="array" ref="AG83">(SUM(LEN($M83:$X83)-LEN(SUBSTITUTE($M83:$X83,"부산","")))/LEN("부산"))</f>
        <v>0</v>
      </c>
      <c r="AH83" s="147">
        <f t="array" ref="AH83">(SUM(LEN($M83:$X83)-LEN(SUBSTITUTE($M83:$X83,"광주","")))/LEN("광주"))</f>
        <v>0</v>
      </c>
      <c r="AI83" s="147">
        <f t="array" ref="AI83">SUM(SUM(LEN($M83:$X83)-LEN(SUBSTITUTE($M83:$X83,"수원","")))/LEN("수원"),SUM(LEN($M83:$X83)-LEN(SUBSTITUTE($M83:$X83,"춘천","")))/LEN("춘천"),SUM(LEN($M83:$X83)-LEN(SUBSTITUTE($M83:$X83,"의정부","")))/LEN("의정부"),SUM(LEN($M83:$X83)-LEN(SUBSTITUTE($M83:$X83,"원주","")))/LEN("원주"))</f>
        <v>0</v>
      </c>
      <c r="AJ83" s="147">
        <f t="array" ref="AJ83">(SUM(LEN($M83:$X83)-LEN(SUBSTITUTE($M83:$X83,"청주","")))/LEN("청주"))</f>
        <v>1</v>
      </c>
      <c r="AK83" s="147">
        <f t="array" ref="AK83">(SUM(LEN($M83:$X83)-LEN(SUBSTITUTE($M83:$X83,"인천","")))/LEN("인천"))</f>
        <v>0</v>
      </c>
      <c r="AL83" s="147">
        <f t="array" ref="AL83">SUM(SUM(LEN($M83:X83)-LEN(SUBSTITUTE($M83:X83,"충북","")))/LEN("충북"),SUM(LEN(M83:$X83)-LEN(SUBSTITUTE($M83:$X83,"아산","")))/LEN("아산"))</f>
        <v>0</v>
      </c>
      <c r="AM83" s="147">
        <f t="array" ref="AM83">(SUM(LEN($M83:$X83)-LEN(SUBSTITUTE($M83:$X83,"울산","")))/LEN("울산"))</f>
        <v>0</v>
      </c>
      <c r="AN83" s="147">
        <f t="array" ref="AN83">(SUM(LEN($M83:$X83)-LEN(SUBSTITUTE($M83:$X83,"창원","")))/LEN("창원"))</f>
        <v>0</v>
      </c>
      <c r="AO83" s="147">
        <f t="array" ref="AO83">(SUM(LEN($M83:$X83)-LEN(SUBSTITUTE($M83:$X83,"전주","")))/LEN("전주"))</f>
        <v>0</v>
      </c>
      <c r="AP83" s="209">
        <f t="shared" si="83"/>
        <v>6</v>
      </c>
      <c r="AQ83" s="175">
        <f t="shared" si="84"/>
        <v>0</v>
      </c>
      <c r="AR83" s="174">
        <f t="shared" si="85"/>
        <v>0</v>
      </c>
      <c r="AS83" s="174">
        <f t="shared" si="85"/>
        <v>0</v>
      </c>
      <c r="AT83" s="175">
        <f t="shared" si="86"/>
        <v>6</v>
      </c>
      <c r="AU83" s="174">
        <f t="shared" si="87"/>
        <v>3</v>
      </c>
      <c r="AV83" s="174">
        <f t="shared" si="87"/>
        <v>0</v>
      </c>
      <c r="AW83" s="174">
        <f t="shared" si="87"/>
        <v>0</v>
      </c>
      <c r="AX83" s="174">
        <f t="shared" si="87"/>
        <v>0</v>
      </c>
      <c r="AY83" s="174">
        <f t="shared" si="87"/>
        <v>0</v>
      </c>
      <c r="AZ83" s="174">
        <f t="shared" si="87"/>
        <v>3</v>
      </c>
      <c r="BA83" s="174">
        <f t="shared" si="87"/>
        <v>0</v>
      </c>
      <c r="BB83" s="174">
        <f t="shared" si="87"/>
        <v>0</v>
      </c>
      <c r="BC83" s="174">
        <f t="shared" si="87"/>
        <v>0</v>
      </c>
      <c r="BD83" s="174">
        <f t="shared" si="87"/>
        <v>0</v>
      </c>
      <c r="BE83" s="174">
        <f t="shared" si="87"/>
        <v>0</v>
      </c>
      <c r="BK83" t="str">
        <f>IF(G83="","",VLOOKUP(G83,과정코드!$A$2:$B$494,2,0))</f>
        <v>COL0104550</v>
      </c>
      <c r="BL83" s="618"/>
    </row>
    <row r="84" spans="1:64" s="39" customFormat="1" ht="23.1" customHeight="1">
      <c r="A84" s="808" t="s">
        <v>1999</v>
      </c>
      <c r="B84" s="40">
        <v>68</v>
      </c>
      <c r="C84" s="57" t="s">
        <v>130</v>
      </c>
      <c r="D84" s="41" t="s">
        <v>21</v>
      </c>
      <c r="E84" s="41" t="s">
        <v>21</v>
      </c>
      <c r="F84" s="41"/>
      <c r="G84" s="535" t="s">
        <v>882</v>
      </c>
      <c r="H84" s="93" t="str">
        <f t="shared" si="79"/>
        <v>바로가기</v>
      </c>
      <c r="I84" s="543">
        <v>3</v>
      </c>
      <c r="J84" s="120">
        <v>21</v>
      </c>
      <c r="K84" s="46">
        <v>620</v>
      </c>
      <c r="L84" s="46">
        <v>660</v>
      </c>
      <c r="M84" s="265"/>
      <c r="N84" s="51"/>
      <c r="O84" s="264" t="s">
        <v>98</v>
      </c>
      <c r="P84" s="528"/>
      <c r="Q84" s="273"/>
      <c r="R84" s="55"/>
      <c r="S84" s="264" t="s">
        <v>279</v>
      </c>
      <c r="T84" s="55"/>
      <c r="U84" s="265" t="s">
        <v>78</v>
      </c>
      <c r="V84" s="119"/>
      <c r="W84" s="526"/>
      <c r="X84" s="525"/>
      <c r="Y84" s="147">
        <f>COUNTA($M84:$X84)</f>
        <v>3</v>
      </c>
      <c r="Z84" s="149">
        <f t="shared" ref="Z84:Z95" si="89">AA84+AD84</f>
        <v>3</v>
      </c>
      <c r="AA84" s="150">
        <f t="shared" ref="AA84:AA95" si="90">AB84+AC84</f>
        <v>0</v>
      </c>
      <c r="AB84" s="147">
        <f t="array" ref="AB84">(SUM(LEN($M84:$X84)-LEN(SUBSTITUTE($M84:$X84,"역삼","")))/LEN("역삼"))</f>
        <v>0</v>
      </c>
      <c r="AC84" s="147">
        <f t="array" ref="AC84">SUM(SUM(LEN($M84:X84)-LEN(SUBSTITUTE($M84:X84,"선릉","")))/LEN("선릉"),SUM(LEN(M84:$X84)-LEN(SUBSTITUTE($M84:$X84,"가산","")))/LEN("가산"))</f>
        <v>0</v>
      </c>
      <c r="AD84" s="150">
        <f t="shared" ref="AD84:AD95" si="91">SUM(AE84:AO84)</f>
        <v>3</v>
      </c>
      <c r="AE84" s="147">
        <f t="array" ref="AE84">(SUM(LEN($M84:$X84)-LEN(SUBSTITUTE($M84:$X84,"대전","")))/LEN("대전"))</f>
        <v>3</v>
      </c>
      <c r="AF84" s="147">
        <f t="array" ref="AF84">(SUM(LEN($M84:$X84)-LEN(SUBSTITUTE($M84:$X84,"대구","")))/LEN("대구"))</f>
        <v>0</v>
      </c>
      <c r="AG84" s="147">
        <f t="array" ref="AG84">(SUM(LEN($M84:$X84)-LEN(SUBSTITUTE($M84:$X84,"부산","")))/LEN("부산"))</f>
        <v>0</v>
      </c>
      <c r="AH84" s="147">
        <f t="array" ref="AH84">(SUM(LEN($M84:$X84)-LEN(SUBSTITUTE($M84:$X84,"광주","")))/LEN("광주"))</f>
        <v>0</v>
      </c>
      <c r="AI84" s="147">
        <f t="array" ref="AI84">SUM(SUM(LEN($M84:$X84)-LEN(SUBSTITUTE($M84:$X84,"수원","")))/LEN("수원"),SUM(LEN($M84:$X84)-LEN(SUBSTITUTE($M84:$X84,"춘천","")))/LEN("춘천"),SUM(LEN($M84:$X84)-LEN(SUBSTITUTE($M84:$X84,"의정부","")))/LEN("의정부"),SUM(LEN($M84:$X84)-LEN(SUBSTITUTE($M84:$X84,"원주","")))/LEN("원주"))</f>
        <v>0</v>
      </c>
      <c r="AJ84" s="147">
        <f t="array" ref="AJ84">(SUM(LEN($M84:$X84)-LEN(SUBSTITUTE($M84:$X84,"청주","")))/LEN("청주"))</f>
        <v>0</v>
      </c>
      <c r="AK84" s="147">
        <f t="array" ref="AK84">(SUM(LEN($M84:$X84)-LEN(SUBSTITUTE($M84:$X84,"인천","")))/LEN("인천"))</f>
        <v>0</v>
      </c>
      <c r="AL84" s="147">
        <f t="array" ref="AL84">SUM(SUM(LEN($M84:X84)-LEN(SUBSTITUTE($M84:X84,"충북","")))/LEN("충북"),SUM(LEN(M84:$X84)-LEN(SUBSTITUTE($M84:$X84,"아산","")))/LEN("아산"))</f>
        <v>0</v>
      </c>
      <c r="AM84" s="147">
        <f t="array" ref="AM84">(SUM(LEN($M84:$X84)-LEN(SUBSTITUTE($M84:$X84,"울산","")))/LEN("울산"))</f>
        <v>0</v>
      </c>
      <c r="AN84" s="147">
        <f t="array" ref="AN84">(SUM(LEN($M84:$X84)-LEN(SUBSTITUTE($M84:$X84,"창원","")))/LEN("창원"))</f>
        <v>0</v>
      </c>
      <c r="AO84" s="147">
        <f t="array" ref="AO84">(SUM(LEN($M84:$X84)-LEN(SUBSTITUTE($M84:$X84,"전주","")))/LEN("전주"))</f>
        <v>0</v>
      </c>
      <c r="AP84" s="209">
        <f t="shared" ref="AP84:AP95" si="92">AQ84+AT84</f>
        <v>9</v>
      </c>
      <c r="AQ84" s="175">
        <f t="shared" ref="AQ84:AQ95" si="93">AR84+AS84</f>
        <v>0</v>
      </c>
      <c r="AR84" s="174">
        <f t="shared" ref="AR84:AS95" si="94">$I84*AB84</f>
        <v>0</v>
      </c>
      <c r="AS84" s="174">
        <f t="shared" si="94"/>
        <v>0</v>
      </c>
      <c r="AT84" s="175">
        <f t="shared" ref="AT84:AT95" si="95">SUM(AU84:BE84)</f>
        <v>9</v>
      </c>
      <c r="AU84" s="174">
        <f t="shared" ref="AU84:BE95" si="96">$I84*AE84</f>
        <v>9</v>
      </c>
      <c r="AV84" s="174">
        <f t="shared" si="96"/>
        <v>0</v>
      </c>
      <c r="AW84" s="174">
        <f t="shared" si="96"/>
        <v>0</v>
      </c>
      <c r="AX84" s="174">
        <f t="shared" si="96"/>
        <v>0</v>
      </c>
      <c r="AY84" s="174">
        <f t="shared" si="96"/>
        <v>0</v>
      </c>
      <c r="AZ84" s="174">
        <f t="shared" si="96"/>
        <v>0</v>
      </c>
      <c r="BA84" s="174">
        <f t="shared" si="96"/>
        <v>0</v>
      </c>
      <c r="BB84" s="174">
        <f t="shared" si="96"/>
        <v>0</v>
      </c>
      <c r="BC84" s="174">
        <f t="shared" si="96"/>
        <v>0</v>
      </c>
      <c r="BD84" s="174">
        <f t="shared" si="96"/>
        <v>0</v>
      </c>
      <c r="BE84" s="174">
        <f t="shared" si="96"/>
        <v>0</v>
      </c>
      <c r="BK84" t="str">
        <f>IF(G84="","",VLOOKUP(G84,과정코드!$A$2:$B$494,2,0))</f>
        <v>COL0104552</v>
      </c>
      <c r="BL84" s="619"/>
    </row>
    <row r="85" spans="1:64" s="39" customFormat="1" ht="23.1" customHeight="1">
      <c r="A85" s="808"/>
      <c r="B85" s="40">
        <v>69</v>
      </c>
      <c r="C85" s="57" t="s">
        <v>130</v>
      </c>
      <c r="D85" s="41" t="s">
        <v>21</v>
      </c>
      <c r="E85" s="41" t="s">
        <v>21</v>
      </c>
      <c r="F85" s="41"/>
      <c r="G85" s="535" t="s">
        <v>878</v>
      </c>
      <c r="H85" s="93" t="str">
        <f t="shared" si="79"/>
        <v>바로가기</v>
      </c>
      <c r="I85" s="543">
        <v>3</v>
      </c>
      <c r="J85" s="120">
        <v>18</v>
      </c>
      <c r="K85" s="46">
        <v>580</v>
      </c>
      <c r="L85" s="46">
        <v>640</v>
      </c>
      <c r="M85" s="265"/>
      <c r="N85" s="51" t="s">
        <v>877</v>
      </c>
      <c r="O85" s="527"/>
      <c r="P85" s="272"/>
      <c r="Q85" s="275" t="s">
        <v>818</v>
      </c>
      <c r="R85" s="51"/>
      <c r="S85" s="265"/>
      <c r="T85" s="55"/>
      <c r="U85" s="264"/>
      <c r="V85" s="525"/>
      <c r="W85" s="526"/>
      <c r="X85" s="119"/>
      <c r="Y85" s="147">
        <f>COUNTA($M85:$X85)</f>
        <v>2</v>
      </c>
      <c r="Z85" s="149">
        <f t="shared" si="89"/>
        <v>2</v>
      </c>
      <c r="AA85" s="150">
        <f t="shared" si="90"/>
        <v>0</v>
      </c>
      <c r="AB85" s="147">
        <f t="array" ref="AB85">(SUM(LEN($M85:$X85)-LEN(SUBSTITUTE($M85:$X85,"역삼","")))/LEN("역삼"))</f>
        <v>0</v>
      </c>
      <c r="AC85" s="147">
        <f t="array" ref="AC85">SUM(SUM(LEN($M85:X85)-LEN(SUBSTITUTE($M85:X85,"선릉","")))/LEN("선릉"),SUM(LEN(M85:$X85)-LEN(SUBSTITUTE($M85:$X85,"가산","")))/LEN("가산"))</f>
        <v>0</v>
      </c>
      <c r="AD85" s="150">
        <f t="shared" si="91"/>
        <v>2</v>
      </c>
      <c r="AE85" s="147">
        <f t="array" ref="AE85">(SUM(LEN($M85:$X85)-LEN(SUBSTITUTE($M85:$X85,"대전","")))/LEN("대전"))</f>
        <v>1</v>
      </c>
      <c r="AF85" s="147">
        <f t="array" ref="AF85">(SUM(LEN($M85:$X85)-LEN(SUBSTITUTE($M85:$X85,"대구","")))/LEN("대구"))</f>
        <v>0</v>
      </c>
      <c r="AG85" s="147">
        <f t="array" ref="AG85">(SUM(LEN($M85:$X85)-LEN(SUBSTITUTE($M85:$X85,"부산","")))/LEN("부산"))</f>
        <v>0</v>
      </c>
      <c r="AH85" s="147">
        <f t="array" ref="AH85">(SUM(LEN($M85:$X85)-LEN(SUBSTITUTE($M85:$X85,"광주","")))/LEN("광주"))</f>
        <v>0</v>
      </c>
      <c r="AI85" s="147">
        <f t="array" ref="AI85">SUM(SUM(LEN($M85:$X85)-LEN(SUBSTITUTE($M85:$X85,"수원","")))/LEN("수원"),SUM(LEN($M85:$X85)-LEN(SUBSTITUTE($M85:$X85,"춘천","")))/LEN("춘천"),SUM(LEN($M85:$X85)-LEN(SUBSTITUTE($M85:$X85,"의정부","")))/LEN("의정부"),SUM(LEN($M85:$X85)-LEN(SUBSTITUTE($M85:$X85,"원주","")))/LEN("원주"))</f>
        <v>0</v>
      </c>
      <c r="AJ85" s="147">
        <f t="array" ref="AJ85">(SUM(LEN($M85:$X85)-LEN(SUBSTITUTE($M85:$X85,"청주","")))/LEN("청주"))</f>
        <v>1</v>
      </c>
      <c r="AK85" s="147">
        <f t="array" ref="AK85">(SUM(LEN($M85:$X85)-LEN(SUBSTITUTE($M85:$X85,"인천","")))/LEN("인천"))</f>
        <v>0</v>
      </c>
      <c r="AL85" s="147">
        <f t="array" ref="AL85">SUM(SUM(LEN($M85:X85)-LEN(SUBSTITUTE($M85:X85,"충북","")))/LEN("충북"),SUM(LEN(M85:$X85)-LEN(SUBSTITUTE($M85:$X85,"아산","")))/LEN("아산"))</f>
        <v>0</v>
      </c>
      <c r="AM85" s="147">
        <f t="array" ref="AM85">(SUM(LEN($M85:$X85)-LEN(SUBSTITUTE($M85:$X85,"울산","")))/LEN("울산"))</f>
        <v>0</v>
      </c>
      <c r="AN85" s="147">
        <f t="array" ref="AN85">(SUM(LEN($M85:$X85)-LEN(SUBSTITUTE($M85:$X85,"창원","")))/LEN("창원"))</f>
        <v>0</v>
      </c>
      <c r="AO85" s="147">
        <f t="array" ref="AO85">(SUM(LEN($M85:$X85)-LEN(SUBSTITUTE($M85:$X85,"전주","")))/LEN("전주"))</f>
        <v>0</v>
      </c>
      <c r="AP85" s="209">
        <f t="shared" si="92"/>
        <v>6</v>
      </c>
      <c r="AQ85" s="175">
        <f t="shared" si="93"/>
        <v>0</v>
      </c>
      <c r="AR85" s="174">
        <f t="shared" si="94"/>
        <v>0</v>
      </c>
      <c r="AS85" s="174">
        <f t="shared" si="94"/>
        <v>0</v>
      </c>
      <c r="AT85" s="175">
        <f t="shared" si="95"/>
        <v>6</v>
      </c>
      <c r="AU85" s="174">
        <f t="shared" si="96"/>
        <v>3</v>
      </c>
      <c r="AV85" s="174">
        <f t="shared" si="96"/>
        <v>0</v>
      </c>
      <c r="AW85" s="174">
        <f t="shared" si="96"/>
        <v>0</v>
      </c>
      <c r="AX85" s="174">
        <f t="shared" si="96"/>
        <v>0</v>
      </c>
      <c r="AY85" s="174">
        <f t="shared" si="96"/>
        <v>0</v>
      </c>
      <c r="AZ85" s="174">
        <f t="shared" si="96"/>
        <v>3</v>
      </c>
      <c r="BA85" s="174">
        <f t="shared" si="96"/>
        <v>0</v>
      </c>
      <c r="BB85" s="174">
        <f t="shared" si="96"/>
        <v>0</v>
      </c>
      <c r="BC85" s="174">
        <f t="shared" si="96"/>
        <v>0</v>
      </c>
      <c r="BD85" s="174">
        <f t="shared" si="96"/>
        <v>0</v>
      </c>
      <c r="BE85" s="174">
        <f t="shared" si="96"/>
        <v>0</v>
      </c>
      <c r="BK85" t="str">
        <f>IF(G85="","",VLOOKUP(G85,과정코드!$A$2:$B$494,2,0))</f>
        <v>COL0104553</v>
      </c>
      <c r="BL85" s="620"/>
    </row>
    <row r="86" spans="1:64" s="39" customFormat="1" ht="23.1" customHeight="1">
      <c r="A86" s="808"/>
      <c r="B86" s="40">
        <v>70</v>
      </c>
      <c r="C86" s="57" t="s">
        <v>130</v>
      </c>
      <c r="D86" s="41" t="s">
        <v>21</v>
      </c>
      <c r="E86" s="41" t="s">
        <v>21</v>
      </c>
      <c r="F86" s="41"/>
      <c r="G86" s="535" t="s">
        <v>177</v>
      </c>
      <c r="H86" s="93" t="str">
        <f t="shared" si="79"/>
        <v>바로가기</v>
      </c>
      <c r="I86" s="543">
        <v>2</v>
      </c>
      <c r="J86" s="120">
        <v>14</v>
      </c>
      <c r="K86" s="46">
        <v>490</v>
      </c>
      <c r="L86" s="46">
        <v>540</v>
      </c>
      <c r="M86" s="276"/>
      <c r="N86" s="522"/>
      <c r="O86" s="270"/>
      <c r="P86" s="522"/>
      <c r="Q86" s="276"/>
      <c r="R86" s="522"/>
      <c r="S86" s="276"/>
      <c r="T86" s="522"/>
      <c r="U86" s="270"/>
      <c r="V86" s="522"/>
      <c r="W86" s="276" t="s">
        <v>89</v>
      </c>
      <c r="X86" s="522"/>
      <c r="Y86" s="147">
        <f>COUNTA($M86:$X86)</f>
        <v>1</v>
      </c>
      <c r="Z86" s="149">
        <f t="shared" si="89"/>
        <v>1</v>
      </c>
      <c r="AA86" s="150">
        <f t="shared" si="90"/>
        <v>0</v>
      </c>
      <c r="AB86" s="147">
        <f t="array" ref="AB86">(SUM(LEN($M86:$X86)-LEN(SUBSTITUTE($M86:$X86,"역삼","")))/LEN("역삼"))</f>
        <v>0</v>
      </c>
      <c r="AC86" s="147">
        <f t="array" ref="AC86">SUM(SUM(LEN($M86:X86)-LEN(SUBSTITUTE($M86:X86,"선릉","")))/LEN("선릉"),SUM(LEN(M86:$X86)-LEN(SUBSTITUTE($M86:$X86,"가산","")))/LEN("가산"))</f>
        <v>0</v>
      </c>
      <c r="AD86" s="150">
        <f t="shared" si="91"/>
        <v>1</v>
      </c>
      <c r="AE86" s="147">
        <f t="array" ref="AE86">(SUM(LEN($M86:$X86)-LEN(SUBSTITUTE($M86:$X86,"대전","")))/LEN("대전"))</f>
        <v>1</v>
      </c>
      <c r="AF86" s="147">
        <f t="array" ref="AF86">(SUM(LEN($M86:$X86)-LEN(SUBSTITUTE($M86:$X86,"대구","")))/LEN("대구"))</f>
        <v>0</v>
      </c>
      <c r="AG86" s="147">
        <f t="array" ref="AG86">(SUM(LEN($M86:$X86)-LEN(SUBSTITUTE($M86:$X86,"부산","")))/LEN("부산"))</f>
        <v>0</v>
      </c>
      <c r="AH86" s="147">
        <f t="array" ref="AH86">(SUM(LEN($M86:$X86)-LEN(SUBSTITUTE($M86:$X86,"광주","")))/LEN("광주"))</f>
        <v>0</v>
      </c>
      <c r="AI86" s="147">
        <f t="array" ref="AI86">SUM(SUM(LEN($M86:$X86)-LEN(SUBSTITUTE($M86:$X86,"수원","")))/LEN("수원"),SUM(LEN($M86:$X86)-LEN(SUBSTITUTE($M86:$X86,"춘천","")))/LEN("춘천"),SUM(LEN($M86:$X86)-LEN(SUBSTITUTE($M86:$X86,"의정부","")))/LEN("의정부"),SUM(LEN($M86:$X86)-LEN(SUBSTITUTE($M86:$X86,"원주","")))/LEN("원주"))</f>
        <v>0</v>
      </c>
      <c r="AJ86" s="147">
        <f t="array" ref="AJ86">(SUM(LEN($M86:$X86)-LEN(SUBSTITUTE($M86:$X86,"청주","")))/LEN("청주"))</f>
        <v>0</v>
      </c>
      <c r="AK86" s="147">
        <f t="array" ref="AK86">(SUM(LEN($M86:$X86)-LEN(SUBSTITUTE($M86:$X86,"인천","")))/LEN("인천"))</f>
        <v>0</v>
      </c>
      <c r="AL86" s="147">
        <f t="array" ref="AL86">SUM(SUM(LEN($M86:X86)-LEN(SUBSTITUTE($M86:X86,"충북","")))/LEN("충북"),SUM(LEN(M86:$X86)-LEN(SUBSTITUTE($M86:$X86,"아산","")))/LEN("아산"))</f>
        <v>0</v>
      </c>
      <c r="AM86" s="147">
        <f t="array" ref="AM86">(SUM(LEN($M86:$X86)-LEN(SUBSTITUTE($M86:$X86,"울산","")))/LEN("울산"))</f>
        <v>0</v>
      </c>
      <c r="AN86" s="147">
        <f t="array" ref="AN86">(SUM(LEN($M86:$X86)-LEN(SUBSTITUTE($M86:$X86,"창원","")))/LEN("창원"))</f>
        <v>0</v>
      </c>
      <c r="AO86" s="147">
        <f t="array" ref="AO86">(SUM(LEN($M86:$X86)-LEN(SUBSTITUTE($M86:$X86,"전주","")))/LEN("전주"))</f>
        <v>0</v>
      </c>
      <c r="AP86" s="209">
        <f t="shared" si="92"/>
        <v>2</v>
      </c>
      <c r="AQ86" s="175">
        <f t="shared" si="93"/>
        <v>0</v>
      </c>
      <c r="AR86" s="174">
        <f t="shared" si="94"/>
        <v>0</v>
      </c>
      <c r="AS86" s="174">
        <f t="shared" si="94"/>
        <v>0</v>
      </c>
      <c r="AT86" s="175">
        <f t="shared" si="95"/>
        <v>2</v>
      </c>
      <c r="AU86" s="174">
        <f t="shared" si="96"/>
        <v>2</v>
      </c>
      <c r="AV86" s="174">
        <f t="shared" si="96"/>
        <v>0</v>
      </c>
      <c r="AW86" s="174">
        <f t="shared" si="96"/>
        <v>0</v>
      </c>
      <c r="AX86" s="174">
        <f t="shared" si="96"/>
        <v>0</v>
      </c>
      <c r="AY86" s="174">
        <f t="shared" si="96"/>
        <v>0</v>
      </c>
      <c r="AZ86" s="174">
        <f t="shared" si="96"/>
        <v>0</v>
      </c>
      <c r="BA86" s="174">
        <f t="shared" si="96"/>
        <v>0</v>
      </c>
      <c r="BB86" s="174">
        <f t="shared" si="96"/>
        <v>0</v>
      </c>
      <c r="BC86" s="174">
        <f t="shared" si="96"/>
        <v>0</v>
      </c>
      <c r="BD86" s="174">
        <f t="shared" si="96"/>
        <v>0</v>
      </c>
      <c r="BE86" s="174">
        <f t="shared" si="96"/>
        <v>0</v>
      </c>
      <c r="BK86" t="str">
        <f>IF(G86="","",VLOOKUP(G86,과정코드!$A$2:$B$494,2,0))</f>
        <v>COL0104555</v>
      </c>
      <c r="BL86" s="621"/>
    </row>
    <row r="87" spans="1:64" s="39" customFormat="1" ht="23.1" customHeight="1">
      <c r="A87" s="808"/>
      <c r="B87" s="40">
        <v>71</v>
      </c>
      <c r="C87" s="57" t="s">
        <v>130</v>
      </c>
      <c r="D87" s="41" t="s">
        <v>21</v>
      </c>
      <c r="E87" s="41" t="s">
        <v>21</v>
      </c>
      <c r="F87" s="41"/>
      <c r="G87" s="534" t="s">
        <v>178</v>
      </c>
      <c r="H87" s="93" t="str">
        <f t="shared" si="79"/>
        <v>바로가기</v>
      </c>
      <c r="I87" s="541">
        <v>3</v>
      </c>
      <c r="J87" s="50">
        <v>21</v>
      </c>
      <c r="K87" s="46">
        <v>620</v>
      </c>
      <c r="L87" s="46">
        <v>640</v>
      </c>
      <c r="M87" s="265"/>
      <c r="N87" s="55"/>
      <c r="O87" s="264" t="s">
        <v>122</v>
      </c>
      <c r="P87" s="528"/>
      <c r="Q87" s="527"/>
      <c r="R87" s="55" t="s">
        <v>870</v>
      </c>
      <c r="S87" s="265" t="s">
        <v>869</v>
      </c>
      <c r="T87" s="51"/>
      <c r="U87" s="264"/>
      <c r="V87" s="525"/>
      <c r="W87" s="266"/>
      <c r="X87" s="119" t="s">
        <v>2619</v>
      </c>
      <c r="Y87" s="147">
        <f>COUNTA($M87:$X87)</f>
        <v>4</v>
      </c>
      <c r="Z87" s="149">
        <f t="shared" si="89"/>
        <v>4</v>
      </c>
      <c r="AA87" s="150">
        <f t="shared" si="90"/>
        <v>0</v>
      </c>
      <c r="AB87" s="147">
        <f t="array" ref="AB87">(SUM(LEN($M87:$X87)-LEN(SUBSTITUTE($M87:$X87,"역삼","")))/LEN("역삼"))</f>
        <v>0</v>
      </c>
      <c r="AC87" s="147">
        <f t="array" ref="AC87">SUM(SUM(LEN($M87:X87)-LEN(SUBSTITUTE($M87:X87,"선릉","")))/LEN("선릉"),SUM(LEN(M87:$X87)-LEN(SUBSTITUTE($M87:$X87,"가산","")))/LEN("가산"))</f>
        <v>0</v>
      </c>
      <c r="AD87" s="150">
        <f t="shared" si="91"/>
        <v>4</v>
      </c>
      <c r="AE87" s="147">
        <f t="array" ref="AE87">(SUM(LEN($M87:$X87)-LEN(SUBSTITUTE($M87:$X87,"대전","")))/LEN("대전"))</f>
        <v>3</v>
      </c>
      <c r="AF87" s="147">
        <f t="array" ref="AF87">(SUM(LEN($M87:$X87)-LEN(SUBSTITUTE($M87:$X87,"대구","")))/LEN("대구"))</f>
        <v>0</v>
      </c>
      <c r="AG87" s="147">
        <f t="array" ref="AG87">(SUM(LEN($M87:$X87)-LEN(SUBSTITUTE($M87:$X87,"부산","")))/LEN("부산"))</f>
        <v>0</v>
      </c>
      <c r="AH87" s="147">
        <f t="array" ref="AH87">(SUM(LEN($M87:$X87)-LEN(SUBSTITUTE($M87:$X87,"광주","")))/LEN("광주"))</f>
        <v>0</v>
      </c>
      <c r="AI87" s="147">
        <f t="array" ref="AI87">SUM(SUM(LEN($M87:$X87)-LEN(SUBSTITUTE($M87:$X87,"수원","")))/LEN("수원"),SUM(LEN($M87:$X87)-LEN(SUBSTITUTE($M87:$X87,"춘천","")))/LEN("춘천"),SUM(LEN($M87:$X87)-LEN(SUBSTITUTE($M87:$X87,"의정부","")))/LEN("의정부"),SUM(LEN($M87:$X87)-LEN(SUBSTITUTE($M87:$X87,"원주","")))/LEN("원주"))</f>
        <v>0</v>
      </c>
      <c r="AJ87" s="147">
        <f t="array" ref="AJ87">(SUM(LEN($M87:$X87)-LEN(SUBSTITUTE($M87:$X87,"청주","")))/LEN("청주"))</f>
        <v>1</v>
      </c>
      <c r="AK87" s="147">
        <f t="array" ref="AK87">(SUM(LEN($M87:$X87)-LEN(SUBSTITUTE($M87:$X87,"인천","")))/LEN("인천"))</f>
        <v>0</v>
      </c>
      <c r="AL87" s="147">
        <f t="array" ref="AL87">SUM(SUM(LEN($M87:X87)-LEN(SUBSTITUTE($M87:X87,"충북","")))/LEN("충북"),SUM(LEN(M87:$X87)-LEN(SUBSTITUTE($M87:$X87,"아산","")))/LEN("아산"))</f>
        <v>0</v>
      </c>
      <c r="AM87" s="147">
        <f t="array" ref="AM87">(SUM(LEN($M87:$X87)-LEN(SUBSTITUTE($M87:$X87,"울산","")))/LEN("울산"))</f>
        <v>0</v>
      </c>
      <c r="AN87" s="147">
        <f t="array" ref="AN87">(SUM(LEN($M87:$X87)-LEN(SUBSTITUTE($M87:$X87,"창원","")))/LEN("창원"))</f>
        <v>0</v>
      </c>
      <c r="AO87" s="147">
        <f t="array" ref="AO87">(SUM(LEN($M87:$X87)-LEN(SUBSTITUTE($M87:$X87,"전주","")))/LEN("전주"))</f>
        <v>0</v>
      </c>
      <c r="AP87" s="209">
        <f t="shared" si="92"/>
        <v>12</v>
      </c>
      <c r="AQ87" s="175">
        <f t="shared" si="93"/>
        <v>0</v>
      </c>
      <c r="AR87" s="174">
        <f t="shared" si="94"/>
        <v>0</v>
      </c>
      <c r="AS87" s="174">
        <f t="shared" si="94"/>
        <v>0</v>
      </c>
      <c r="AT87" s="175">
        <f t="shared" si="95"/>
        <v>12</v>
      </c>
      <c r="AU87" s="174">
        <f t="shared" si="96"/>
        <v>9</v>
      </c>
      <c r="AV87" s="174">
        <f t="shared" si="96"/>
        <v>0</v>
      </c>
      <c r="AW87" s="174">
        <f t="shared" si="96"/>
        <v>0</v>
      </c>
      <c r="AX87" s="174">
        <f t="shared" si="96"/>
        <v>0</v>
      </c>
      <c r="AY87" s="174">
        <f t="shared" si="96"/>
        <v>0</v>
      </c>
      <c r="AZ87" s="174">
        <f t="shared" si="96"/>
        <v>3</v>
      </c>
      <c r="BA87" s="174">
        <f t="shared" si="96"/>
        <v>0</v>
      </c>
      <c r="BB87" s="174">
        <f t="shared" si="96"/>
        <v>0</v>
      </c>
      <c r="BC87" s="174">
        <f t="shared" si="96"/>
        <v>0</v>
      </c>
      <c r="BD87" s="174">
        <f t="shared" si="96"/>
        <v>0</v>
      </c>
      <c r="BE87" s="174">
        <f t="shared" si="96"/>
        <v>0</v>
      </c>
      <c r="BK87" t="str">
        <f>IF(G87="","",VLOOKUP(G87,과정코드!$A$2:$B$494,2,0))</f>
        <v>COL0104556</v>
      </c>
      <c r="BL87" s="618"/>
    </row>
    <row r="88" spans="1:64" s="39" customFormat="1" ht="23.1" customHeight="1">
      <c r="A88" s="808"/>
      <c r="B88" s="40">
        <v>72</v>
      </c>
      <c r="C88" s="57" t="s">
        <v>130</v>
      </c>
      <c r="D88" s="41" t="s">
        <v>21</v>
      </c>
      <c r="E88" s="41" t="s">
        <v>21</v>
      </c>
      <c r="F88" s="41"/>
      <c r="G88" s="534" t="s">
        <v>234</v>
      </c>
      <c r="H88" s="93" t="str">
        <f t="shared" si="79"/>
        <v>바로가기</v>
      </c>
      <c r="I88" s="541">
        <v>2</v>
      </c>
      <c r="J88" s="50">
        <v>14</v>
      </c>
      <c r="K88" s="46">
        <v>490</v>
      </c>
      <c r="L88" s="46">
        <v>540</v>
      </c>
      <c r="M88" s="266" t="s">
        <v>287</v>
      </c>
      <c r="N88" s="525"/>
      <c r="O88" s="526"/>
      <c r="P88" s="525" t="s">
        <v>305</v>
      </c>
      <c r="Q88" s="526"/>
      <c r="R88" s="525"/>
      <c r="S88" s="526"/>
      <c r="T88" s="413" t="s">
        <v>861</v>
      </c>
      <c r="U88" s="526"/>
      <c r="V88" s="449" t="s">
        <v>179</v>
      </c>
      <c r="W88" s="526"/>
      <c r="X88" s="525"/>
      <c r="Y88" s="147">
        <v>15</v>
      </c>
      <c r="Z88" s="149">
        <f t="shared" si="89"/>
        <v>4</v>
      </c>
      <c r="AA88" s="150">
        <f t="shared" si="90"/>
        <v>0</v>
      </c>
      <c r="AB88" s="147">
        <f t="array" ref="AB88">(SUM(LEN($M88:$X88)-LEN(SUBSTITUTE($M88:$X88,"역삼","")))/LEN("역삼"))</f>
        <v>0</v>
      </c>
      <c r="AC88" s="147">
        <f t="array" ref="AC88">SUM(SUM(LEN($M88:X88)-LEN(SUBSTITUTE($M88:X88,"선릉","")))/LEN("선릉"),SUM(LEN(M88:$X88)-LEN(SUBSTITUTE($M88:$X88,"가산","")))/LEN("가산"))</f>
        <v>0</v>
      </c>
      <c r="AD88" s="150">
        <f t="shared" si="91"/>
        <v>4</v>
      </c>
      <c r="AE88" s="147">
        <f t="array" ref="AE88">(SUM(LEN($M88:$X88)-LEN(SUBSTITUTE($M88:$X88,"대전","")))/LEN("대전"))</f>
        <v>2</v>
      </c>
      <c r="AF88" s="147">
        <f t="array" ref="AF88">(SUM(LEN($M88:$X88)-LEN(SUBSTITUTE($M88:$X88,"대구","")))/LEN("대구"))</f>
        <v>0</v>
      </c>
      <c r="AG88" s="147">
        <f t="array" ref="AG88">(SUM(LEN($M88:$X88)-LEN(SUBSTITUTE($M88:$X88,"부산","")))/LEN("부산"))</f>
        <v>0</v>
      </c>
      <c r="AH88" s="147">
        <f t="array" ref="AH88">(SUM(LEN($M88:$X88)-LEN(SUBSTITUTE($M88:$X88,"광주","")))/LEN("광주"))</f>
        <v>0</v>
      </c>
      <c r="AI88" s="147">
        <f t="array" ref="AI88">SUM(SUM(LEN($M88:$X88)-LEN(SUBSTITUTE($M88:$X88,"수원","")))/LEN("수원"),SUM(LEN($M88:$X88)-LEN(SUBSTITUTE($M88:$X88,"춘천","")))/LEN("춘천"),SUM(LEN($M88:$X88)-LEN(SUBSTITUTE($M88:$X88,"의정부","")))/LEN("의정부"),SUM(LEN($M88:$X88)-LEN(SUBSTITUTE($M88:$X88,"원주","")))/LEN("원주"))</f>
        <v>0</v>
      </c>
      <c r="AJ88" s="147">
        <f t="array" ref="AJ88">(SUM(LEN($M88:$X88)-LEN(SUBSTITUTE($M88:$X88,"청주","")))/LEN("청주"))</f>
        <v>2</v>
      </c>
      <c r="AK88" s="147">
        <f t="array" ref="AK88">(SUM(LEN($M88:$X88)-LEN(SUBSTITUTE($M88:$X88,"인천","")))/LEN("인천"))</f>
        <v>0</v>
      </c>
      <c r="AL88" s="147">
        <f t="array" ref="AL88">SUM(SUM(LEN($M88:X88)-LEN(SUBSTITUTE($M88:X88,"충북","")))/LEN("충북"),SUM(LEN(M88:$X88)-LEN(SUBSTITUTE($M88:$X88,"아산","")))/LEN("아산"))</f>
        <v>0</v>
      </c>
      <c r="AM88" s="147">
        <f t="array" ref="AM88">(SUM(LEN($M88:$X88)-LEN(SUBSTITUTE($M88:$X88,"울산","")))/LEN("울산"))</f>
        <v>0</v>
      </c>
      <c r="AN88" s="147">
        <f t="array" ref="AN88">(SUM(LEN($M88:$X88)-LEN(SUBSTITUTE($M88:$X88,"창원","")))/LEN("창원"))</f>
        <v>0</v>
      </c>
      <c r="AO88" s="147">
        <f t="array" ref="AO88">(SUM(LEN($M88:$X88)-LEN(SUBSTITUTE($M88:$X88,"전주","")))/LEN("전주"))</f>
        <v>0</v>
      </c>
      <c r="AP88" s="209">
        <f t="shared" si="92"/>
        <v>8</v>
      </c>
      <c r="AQ88" s="175">
        <f t="shared" si="93"/>
        <v>0</v>
      </c>
      <c r="AR88" s="174">
        <f t="shared" si="94"/>
        <v>0</v>
      </c>
      <c r="AS88" s="174">
        <f t="shared" si="94"/>
        <v>0</v>
      </c>
      <c r="AT88" s="175">
        <f t="shared" si="95"/>
        <v>8</v>
      </c>
      <c r="AU88" s="174">
        <f t="shared" si="96"/>
        <v>4</v>
      </c>
      <c r="AV88" s="174">
        <f t="shared" si="96"/>
        <v>0</v>
      </c>
      <c r="AW88" s="174">
        <f t="shared" si="96"/>
        <v>0</v>
      </c>
      <c r="AX88" s="174">
        <f t="shared" si="96"/>
        <v>0</v>
      </c>
      <c r="AY88" s="174">
        <f t="shared" si="96"/>
        <v>0</v>
      </c>
      <c r="AZ88" s="174">
        <f t="shared" si="96"/>
        <v>4</v>
      </c>
      <c r="BA88" s="174">
        <f t="shared" si="96"/>
        <v>0</v>
      </c>
      <c r="BB88" s="174">
        <f t="shared" si="96"/>
        <v>0</v>
      </c>
      <c r="BC88" s="174">
        <f t="shared" si="96"/>
        <v>0</v>
      </c>
      <c r="BD88" s="174">
        <f t="shared" si="96"/>
        <v>0</v>
      </c>
      <c r="BE88" s="174">
        <f t="shared" si="96"/>
        <v>0</v>
      </c>
      <c r="BK88" t="str">
        <f>IF(G88="","",VLOOKUP(G88,과정코드!$A$2:$B$494,2,0))</f>
        <v>COL0104557</v>
      </c>
      <c r="BL88" s="619"/>
    </row>
    <row r="89" spans="1:64" s="39" customFormat="1" ht="23.1" customHeight="1">
      <c r="A89" s="808"/>
      <c r="B89" s="40">
        <v>73</v>
      </c>
      <c r="C89" s="57" t="s">
        <v>130</v>
      </c>
      <c r="D89" s="41" t="s">
        <v>21</v>
      </c>
      <c r="E89" s="41" t="s">
        <v>21</v>
      </c>
      <c r="F89" s="41"/>
      <c r="G89" s="534" t="s">
        <v>864</v>
      </c>
      <c r="H89" s="93" t="str">
        <f t="shared" si="79"/>
        <v>바로가기</v>
      </c>
      <c r="I89" s="542">
        <v>2</v>
      </c>
      <c r="J89" s="525">
        <v>14</v>
      </c>
      <c r="K89" s="121">
        <v>490</v>
      </c>
      <c r="L89" s="121">
        <v>540</v>
      </c>
      <c r="M89" s="270"/>
      <c r="N89" s="271" t="s">
        <v>118</v>
      </c>
      <c r="O89" s="270"/>
      <c r="P89" s="271"/>
      <c r="Q89" s="268"/>
      <c r="R89" s="271" t="s">
        <v>61</v>
      </c>
      <c r="S89" s="277"/>
      <c r="T89" s="271"/>
      <c r="U89" s="270" t="s">
        <v>146</v>
      </c>
      <c r="V89" s="269"/>
      <c r="W89" s="268"/>
      <c r="X89" s="269" t="s">
        <v>101</v>
      </c>
      <c r="Y89" s="147">
        <f>COUNTA($M89:$X89)</f>
        <v>4</v>
      </c>
      <c r="Z89" s="149">
        <f t="shared" si="89"/>
        <v>4</v>
      </c>
      <c r="AA89" s="150">
        <f t="shared" si="90"/>
        <v>0</v>
      </c>
      <c r="AB89" s="147">
        <f t="array" ref="AB89">(SUM(LEN($M89:$X89)-LEN(SUBSTITUTE($M89:$X89,"역삼","")))/LEN("역삼"))</f>
        <v>0</v>
      </c>
      <c r="AC89" s="147">
        <f t="array" ref="AC89">SUM(SUM(LEN($M89:X89)-LEN(SUBSTITUTE($M89:X89,"선릉","")))/LEN("선릉"),SUM(LEN(M89:$X89)-LEN(SUBSTITUTE($M89:$X89,"가산","")))/LEN("가산"))</f>
        <v>0</v>
      </c>
      <c r="AD89" s="150">
        <f t="shared" si="91"/>
        <v>4</v>
      </c>
      <c r="AE89" s="147">
        <f t="array" ref="AE89">(SUM(LEN($M89:$X89)-LEN(SUBSTITUTE($M89:$X89,"대전","")))/LEN("대전"))</f>
        <v>3</v>
      </c>
      <c r="AF89" s="147">
        <f t="array" ref="AF89">(SUM(LEN($M89:$X89)-LEN(SUBSTITUTE($M89:$X89,"대구","")))/LEN("대구"))</f>
        <v>0</v>
      </c>
      <c r="AG89" s="147">
        <f t="array" ref="AG89">(SUM(LEN($M89:$X89)-LEN(SUBSTITUTE($M89:$X89,"부산","")))/LEN("부산"))</f>
        <v>0</v>
      </c>
      <c r="AH89" s="147">
        <f t="array" ref="AH89">(SUM(LEN($M89:$X89)-LEN(SUBSTITUTE($M89:$X89,"광주","")))/LEN("광주"))</f>
        <v>0</v>
      </c>
      <c r="AI89" s="147">
        <f t="array" ref="AI89">SUM(SUM(LEN($M89:$X89)-LEN(SUBSTITUTE($M89:$X89,"수원","")))/LEN("수원"),SUM(LEN($M89:$X89)-LEN(SUBSTITUTE($M89:$X89,"춘천","")))/LEN("춘천"),SUM(LEN($M89:$X89)-LEN(SUBSTITUTE($M89:$X89,"의정부","")))/LEN("의정부"),SUM(LEN($M89:$X89)-LEN(SUBSTITUTE($M89:$X89,"원주","")))/LEN("원주"))</f>
        <v>0</v>
      </c>
      <c r="AJ89" s="147">
        <f t="array" ref="AJ89">(SUM(LEN($M89:$X89)-LEN(SUBSTITUTE($M89:$X89,"청주","")))/LEN("청주"))</f>
        <v>1</v>
      </c>
      <c r="AK89" s="147">
        <f t="array" ref="AK89">(SUM(LEN($M89:$X89)-LEN(SUBSTITUTE($M89:$X89,"인천","")))/LEN("인천"))</f>
        <v>0</v>
      </c>
      <c r="AL89" s="147">
        <f t="array" ref="AL89">SUM(SUM(LEN($M89:X89)-LEN(SUBSTITUTE($M89:X89,"충북","")))/LEN("충북"),SUM(LEN(M89:$X89)-LEN(SUBSTITUTE($M89:$X89,"아산","")))/LEN("아산"))</f>
        <v>0</v>
      </c>
      <c r="AM89" s="147">
        <f t="array" ref="AM89">(SUM(LEN($M89:$X89)-LEN(SUBSTITUTE($M89:$X89,"울산","")))/LEN("울산"))</f>
        <v>0</v>
      </c>
      <c r="AN89" s="147">
        <f t="array" ref="AN89">(SUM(LEN($M89:$X89)-LEN(SUBSTITUTE($M89:$X89,"창원","")))/LEN("창원"))</f>
        <v>0</v>
      </c>
      <c r="AO89" s="147">
        <f t="array" ref="AO89">(SUM(LEN($M89:$X89)-LEN(SUBSTITUTE($M89:$X89,"전주","")))/LEN("전주"))</f>
        <v>0</v>
      </c>
      <c r="AP89" s="209">
        <f t="shared" si="92"/>
        <v>8</v>
      </c>
      <c r="AQ89" s="175">
        <f t="shared" si="93"/>
        <v>0</v>
      </c>
      <c r="AR89" s="174">
        <f t="shared" si="94"/>
        <v>0</v>
      </c>
      <c r="AS89" s="174">
        <f t="shared" si="94"/>
        <v>0</v>
      </c>
      <c r="AT89" s="175">
        <f t="shared" si="95"/>
        <v>8</v>
      </c>
      <c r="AU89" s="174">
        <f t="shared" si="96"/>
        <v>6</v>
      </c>
      <c r="AV89" s="174">
        <f t="shared" si="96"/>
        <v>0</v>
      </c>
      <c r="AW89" s="174">
        <f t="shared" si="96"/>
        <v>0</v>
      </c>
      <c r="AX89" s="174">
        <f t="shared" si="96"/>
        <v>0</v>
      </c>
      <c r="AY89" s="174">
        <f t="shared" si="96"/>
        <v>0</v>
      </c>
      <c r="AZ89" s="174">
        <f t="shared" si="96"/>
        <v>2</v>
      </c>
      <c r="BA89" s="174">
        <f t="shared" si="96"/>
        <v>0</v>
      </c>
      <c r="BB89" s="174">
        <f t="shared" si="96"/>
        <v>0</v>
      </c>
      <c r="BC89" s="174">
        <f t="shared" si="96"/>
        <v>0</v>
      </c>
      <c r="BD89" s="174">
        <f t="shared" si="96"/>
        <v>0</v>
      </c>
      <c r="BE89" s="174">
        <f t="shared" si="96"/>
        <v>0</v>
      </c>
      <c r="BK89" t="str">
        <f>IF(G89="","",VLOOKUP(G89,과정코드!$A$2:$B$494,2,0))</f>
        <v>COL0104558</v>
      </c>
      <c r="BL89" s="620"/>
    </row>
    <row r="90" spans="1:64" s="39" customFormat="1" ht="23.1" customHeight="1">
      <c r="A90" s="808"/>
      <c r="B90" s="40">
        <v>74</v>
      </c>
      <c r="C90" s="57" t="s">
        <v>130</v>
      </c>
      <c r="D90" s="41" t="s">
        <v>21</v>
      </c>
      <c r="E90" s="41" t="s">
        <v>21</v>
      </c>
      <c r="F90" s="41"/>
      <c r="G90" s="534" t="s">
        <v>862</v>
      </c>
      <c r="H90" s="93" t="str">
        <f t="shared" si="79"/>
        <v>바로가기</v>
      </c>
      <c r="I90" s="541">
        <v>2</v>
      </c>
      <c r="J90" s="50">
        <v>14</v>
      </c>
      <c r="K90" s="46">
        <v>490</v>
      </c>
      <c r="L90" s="46">
        <v>540</v>
      </c>
      <c r="M90" s="526"/>
      <c r="N90" s="525"/>
      <c r="O90" s="526" t="s">
        <v>861</v>
      </c>
      <c r="P90" s="525"/>
      <c r="Q90" s="526"/>
      <c r="R90" s="525"/>
      <c r="S90" s="526"/>
      <c r="T90" s="525"/>
      <c r="U90" s="526"/>
      <c r="V90" s="525"/>
      <c r="W90" s="266" t="s">
        <v>310</v>
      </c>
      <c r="X90" s="525"/>
      <c r="Y90" s="147">
        <f>COUNTA($M90:$X90)</f>
        <v>2</v>
      </c>
      <c r="Z90" s="149">
        <f t="shared" si="89"/>
        <v>2</v>
      </c>
      <c r="AA90" s="150">
        <f t="shared" si="90"/>
        <v>0</v>
      </c>
      <c r="AB90" s="147">
        <f t="array" ref="AB90">(SUM(LEN($M90:$X90)-LEN(SUBSTITUTE($M90:$X90,"역삼","")))/LEN("역삼"))</f>
        <v>0</v>
      </c>
      <c r="AC90" s="147">
        <f t="array" ref="AC90">SUM(SUM(LEN($M90:X90)-LEN(SUBSTITUTE($M90:X90,"선릉","")))/LEN("선릉"),SUM(LEN(M90:$X90)-LEN(SUBSTITUTE($M90:$X90,"가산","")))/LEN("가산"))</f>
        <v>0</v>
      </c>
      <c r="AD90" s="150">
        <f t="shared" si="91"/>
        <v>2</v>
      </c>
      <c r="AE90" s="147">
        <f t="array" ref="AE90">(SUM(LEN($M90:$X90)-LEN(SUBSTITUTE($M90:$X90,"대전","")))/LEN("대전"))</f>
        <v>1</v>
      </c>
      <c r="AF90" s="147">
        <f t="array" ref="AF90">(SUM(LEN($M90:$X90)-LEN(SUBSTITUTE($M90:$X90,"대구","")))/LEN("대구"))</f>
        <v>0</v>
      </c>
      <c r="AG90" s="147">
        <f t="array" ref="AG90">(SUM(LEN($M90:$X90)-LEN(SUBSTITUTE($M90:$X90,"부산","")))/LEN("부산"))</f>
        <v>0</v>
      </c>
      <c r="AH90" s="147">
        <f t="array" ref="AH90">(SUM(LEN($M90:$X90)-LEN(SUBSTITUTE($M90:$X90,"광주","")))/LEN("광주"))</f>
        <v>0</v>
      </c>
      <c r="AI90" s="147">
        <f t="array" ref="AI90">SUM(SUM(LEN($M90:$X90)-LEN(SUBSTITUTE($M90:$X90,"수원","")))/LEN("수원"),SUM(LEN($M90:$X90)-LEN(SUBSTITUTE($M90:$X90,"춘천","")))/LEN("춘천"),SUM(LEN($M90:$X90)-LEN(SUBSTITUTE($M90:$X90,"의정부","")))/LEN("의정부"),SUM(LEN($M90:$X90)-LEN(SUBSTITUTE($M90:$X90,"원주","")))/LEN("원주"))</f>
        <v>0</v>
      </c>
      <c r="AJ90" s="147">
        <f t="array" ref="AJ90">(SUM(LEN($M90:$X90)-LEN(SUBSTITUTE($M90:$X90,"청주","")))/LEN("청주"))</f>
        <v>1</v>
      </c>
      <c r="AK90" s="147">
        <f t="array" ref="AK90">(SUM(LEN($M90:$X90)-LEN(SUBSTITUTE($M90:$X90,"인천","")))/LEN("인천"))</f>
        <v>0</v>
      </c>
      <c r="AL90" s="147">
        <f t="array" ref="AL90">SUM(SUM(LEN($M90:X90)-LEN(SUBSTITUTE($M90:X90,"충북","")))/LEN("충북"),SUM(LEN(M90:$X90)-LEN(SUBSTITUTE($M90:$X90,"아산","")))/LEN("아산"))</f>
        <v>0</v>
      </c>
      <c r="AM90" s="147">
        <f t="array" ref="AM90">(SUM(LEN($M90:$X90)-LEN(SUBSTITUTE($M90:$X90,"울산","")))/LEN("울산"))</f>
        <v>0</v>
      </c>
      <c r="AN90" s="147">
        <f t="array" ref="AN90">(SUM(LEN($M90:$X90)-LEN(SUBSTITUTE($M90:$X90,"창원","")))/LEN("창원"))</f>
        <v>0</v>
      </c>
      <c r="AO90" s="147">
        <f t="array" ref="AO90">(SUM(LEN($M90:$X90)-LEN(SUBSTITUTE($M90:$X90,"전주","")))/LEN("전주"))</f>
        <v>0</v>
      </c>
      <c r="AP90" s="209">
        <f t="shared" si="92"/>
        <v>4</v>
      </c>
      <c r="AQ90" s="175">
        <f t="shared" si="93"/>
        <v>0</v>
      </c>
      <c r="AR90" s="174">
        <f t="shared" si="94"/>
        <v>0</v>
      </c>
      <c r="AS90" s="174">
        <f t="shared" si="94"/>
        <v>0</v>
      </c>
      <c r="AT90" s="175">
        <f t="shared" si="95"/>
        <v>4</v>
      </c>
      <c r="AU90" s="174">
        <f t="shared" si="96"/>
        <v>2</v>
      </c>
      <c r="AV90" s="174">
        <f t="shared" si="96"/>
        <v>0</v>
      </c>
      <c r="AW90" s="174">
        <f t="shared" si="96"/>
        <v>0</v>
      </c>
      <c r="AX90" s="174">
        <f t="shared" si="96"/>
        <v>0</v>
      </c>
      <c r="AY90" s="174">
        <f t="shared" si="96"/>
        <v>0</v>
      </c>
      <c r="AZ90" s="174">
        <f t="shared" si="96"/>
        <v>2</v>
      </c>
      <c r="BA90" s="174">
        <f t="shared" si="96"/>
        <v>0</v>
      </c>
      <c r="BB90" s="174">
        <f t="shared" si="96"/>
        <v>0</v>
      </c>
      <c r="BC90" s="174">
        <f t="shared" si="96"/>
        <v>0</v>
      </c>
      <c r="BD90" s="174">
        <f t="shared" si="96"/>
        <v>0</v>
      </c>
      <c r="BE90" s="174">
        <f t="shared" si="96"/>
        <v>0</v>
      </c>
      <c r="BK90" t="str">
        <f>IF(G90="","",VLOOKUP(G90,과정코드!$A$2:$B$494,2,0))</f>
        <v>COL0104559</v>
      </c>
      <c r="BL90" s="621"/>
    </row>
    <row r="91" spans="1:64" s="39" customFormat="1" ht="23.1" customHeight="1">
      <c r="A91" s="808"/>
      <c r="B91" s="40">
        <v>75</v>
      </c>
      <c r="C91" s="57" t="s">
        <v>130</v>
      </c>
      <c r="D91" s="41" t="s">
        <v>21</v>
      </c>
      <c r="E91" s="41"/>
      <c r="F91" s="41"/>
      <c r="G91" s="535" t="s">
        <v>183</v>
      </c>
      <c r="H91" s="93" t="str">
        <f t="shared" si="79"/>
        <v>바로가기</v>
      </c>
      <c r="I91" s="543">
        <v>3</v>
      </c>
      <c r="J91" s="120">
        <v>23</v>
      </c>
      <c r="K91" s="46">
        <v>660</v>
      </c>
      <c r="L91" s="46">
        <v>700</v>
      </c>
      <c r="M91" s="265"/>
      <c r="N91" s="55"/>
      <c r="O91" s="265"/>
      <c r="P91" s="272"/>
      <c r="Q91" s="264" t="s">
        <v>847</v>
      </c>
      <c r="R91" s="51"/>
      <c r="S91" s="278" t="s">
        <v>859</v>
      </c>
      <c r="T91" s="55"/>
      <c r="U91" s="264"/>
      <c r="V91" s="525"/>
      <c r="W91" s="266"/>
      <c r="X91" s="119"/>
      <c r="Y91" s="147">
        <v>6</v>
      </c>
      <c r="Z91" s="149">
        <f t="shared" si="89"/>
        <v>1</v>
      </c>
      <c r="AA91" s="150">
        <f t="shared" si="90"/>
        <v>0</v>
      </c>
      <c r="AB91" s="147">
        <f t="array" ref="AB91">(SUM(LEN($M91:$X91)-LEN(SUBSTITUTE($M91:$X91,"역삼","")))/LEN("역삼"))</f>
        <v>0</v>
      </c>
      <c r="AC91" s="147">
        <f t="array" ref="AC91">SUM(SUM(LEN($M91:X91)-LEN(SUBSTITUTE($M91:X91,"선릉","")))/LEN("선릉"),SUM(LEN(M91:$X91)-LEN(SUBSTITUTE($M91:$X91,"가산","")))/LEN("가산"))</f>
        <v>0</v>
      </c>
      <c r="AD91" s="150">
        <f t="shared" si="91"/>
        <v>1</v>
      </c>
      <c r="AE91" s="147">
        <f t="array" ref="AE91">(SUM(LEN($M91:$X91)-LEN(SUBSTITUTE($M91:$X91,"대전","")))/LEN("대전"))</f>
        <v>1</v>
      </c>
      <c r="AF91" s="147">
        <f t="array" ref="AF91">(SUM(LEN($M91:$X91)-LEN(SUBSTITUTE($M91:$X91,"대구","")))/LEN("대구"))</f>
        <v>0</v>
      </c>
      <c r="AG91" s="147">
        <f t="array" ref="AG91">(SUM(LEN($M91:$X91)-LEN(SUBSTITUTE($M91:$X91,"부산","")))/LEN("부산"))</f>
        <v>0</v>
      </c>
      <c r="AH91" s="147">
        <f t="array" ref="AH91">(SUM(LEN($M91:$X91)-LEN(SUBSTITUTE($M91:$X91,"광주","")))/LEN("광주"))</f>
        <v>0</v>
      </c>
      <c r="AI91" s="147">
        <f t="array" ref="AI91">SUM(SUM(LEN($M91:$X91)-LEN(SUBSTITUTE($M91:$X91,"수원","")))/LEN("수원"),SUM(LEN($M91:$X91)-LEN(SUBSTITUTE($M91:$X91,"춘천","")))/LEN("춘천"),SUM(LEN($M91:$X91)-LEN(SUBSTITUTE($M91:$X91,"의정부","")))/LEN("의정부"),SUM(LEN($M91:$X91)-LEN(SUBSTITUTE($M91:$X91,"원주","")))/LEN("원주"))</f>
        <v>0</v>
      </c>
      <c r="AJ91" s="147">
        <f t="array" ref="AJ91">(SUM(LEN($M91:$X91)-LEN(SUBSTITUTE($M91:$X91,"청주","")))/LEN("청주"))</f>
        <v>0</v>
      </c>
      <c r="AK91" s="147">
        <f t="array" ref="AK91">(SUM(LEN($M91:$X91)-LEN(SUBSTITUTE($M91:$X91,"인천","")))/LEN("인천"))</f>
        <v>0</v>
      </c>
      <c r="AL91" s="147">
        <f t="array" ref="AL91">SUM(SUM(LEN($M91:X91)-LEN(SUBSTITUTE($M91:X91,"충북","")))/LEN("충북"),SUM(LEN(M91:$X91)-LEN(SUBSTITUTE($M91:$X91,"아산","")))/LEN("아산"))</f>
        <v>0</v>
      </c>
      <c r="AM91" s="147">
        <f t="array" ref="AM91">(SUM(LEN($M91:$X91)-LEN(SUBSTITUTE($M91:$X91,"울산","")))/LEN("울산"))</f>
        <v>0</v>
      </c>
      <c r="AN91" s="147">
        <f t="array" ref="AN91">(SUM(LEN($M91:$X91)-LEN(SUBSTITUTE($M91:$X91,"창원","")))/LEN("창원"))</f>
        <v>0</v>
      </c>
      <c r="AO91" s="147">
        <f t="array" ref="AO91">(SUM(LEN($M91:$X91)-LEN(SUBSTITUTE($M91:$X91,"전주","")))/LEN("전주"))</f>
        <v>0</v>
      </c>
      <c r="AP91" s="209">
        <f t="shared" si="92"/>
        <v>3</v>
      </c>
      <c r="AQ91" s="175">
        <f t="shared" si="93"/>
        <v>0</v>
      </c>
      <c r="AR91" s="174">
        <f t="shared" si="94"/>
        <v>0</v>
      </c>
      <c r="AS91" s="174">
        <f t="shared" si="94"/>
        <v>0</v>
      </c>
      <c r="AT91" s="175">
        <f t="shared" si="95"/>
        <v>3</v>
      </c>
      <c r="AU91" s="174">
        <f t="shared" si="96"/>
        <v>3</v>
      </c>
      <c r="AV91" s="174">
        <f t="shared" si="96"/>
        <v>0</v>
      </c>
      <c r="AW91" s="174">
        <f t="shared" si="96"/>
        <v>0</v>
      </c>
      <c r="AX91" s="174">
        <f t="shared" si="96"/>
        <v>0</v>
      </c>
      <c r="AY91" s="174">
        <f t="shared" si="96"/>
        <v>0</v>
      </c>
      <c r="AZ91" s="174">
        <f t="shared" si="96"/>
        <v>0</v>
      </c>
      <c r="BA91" s="174">
        <f t="shared" si="96"/>
        <v>0</v>
      </c>
      <c r="BB91" s="174">
        <f t="shared" si="96"/>
        <v>0</v>
      </c>
      <c r="BC91" s="174">
        <f t="shared" si="96"/>
        <v>0</v>
      </c>
      <c r="BD91" s="174">
        <f t="shared" si="96"/>
        <v>0</v>
      </c>
      <c r="BE91" s="174">
        <f t="shared" si="96"/>
        <v>0</v>
      </c>
      <c r="BK91" t="str">
        <f>IF(G91="","",VLOOKUP(G91,과정코드!$A$2:$B$494,2,0))</f>
        <v>COL0104560</v>
      </c>
      <c r="BL91" s="618"/>
    </row>
    <row r="92" spans="1:64" s="39" customFormat="1" ht="23.1" customHeight="1">
      <c r="A92" s="808"/>
      <c r="B92" s="40">
        <v>76</v>
      </c>
      <c r="C92" s="57" t="s">
        <v>130</v>
      </c>
      <c r="D92" s="41" t="s">
        <v>21</v>
      </c>
      <c r="E92" s="41" t="s">
        <v>21</v>
      </c>
      <c r="F92" s="41"/>
      <c r="G92" s="535" t="s">
        <v>184</v>
      </c>
      <c r="H92" s="93" t="str">
        <f t="shared" si="79"/>
        <v>바로가기</v>
      </c>
      <c r="I92" s="543">
        <v>3</v>
      </c>
      <c r="J92" s="120">
        <v>21</v>
      </c>
      <c r="K92" s="46">
        <v>620</v>
      </c>
      <c r="L92" s="46">
        <v>660</v>
      </c>
      <c r="M92" s="265"/>
      <c r="N92" s="55" t="s">
        <v>174</v>
      </c>
      <c r="O92" s="264"/>
      <c r="P92" s="482" t="s">
        <v>340</v>
      </c>
      <c r="Q92" s="273"/>
      <c r="R92" s="55"/>
      <c r="S92" s="265" t="s">
        <v>852</v>
      </c>
      <c r="T92" s="55"/>
      <c r="U92" s="265"/>
      <c r="V92" s="525"/>
      <c r="W92" s="279"/>
      <c r="X92" s="119"/>
      <c r="Y92" s="147">
        <f t="shared" ref="Y92:Y95" si="97">COUNTA($M92:$X92)</f>
        <v>3</v>
      </c>
      <c r="Z92" s="149">
        <f t="shared" si="89"/>
        <v>3</v>
      </c>
      <c r="AA92" s="150">
        <f t="shared" si="90"/>
        <v>0</v>
      </c>
      <c r="AB92" s="147">
        <f t="array" ref="AB92">(SUM(LEN($M92:$X92)-LEN(SUBSTITUTE($M92:$X92,"역삼","")))/LEN("역삼"))</f>
        <v>0</v>
      </c>
      <c r="AC92" s="147">
        <f t="array" ref="AC92">SUM(SUM(LEN($M92:X92)-LEN(SUBSTITUTE($M92:X92,"선릉","")))/LEN("선릉"),SUM(LEN(M92:$X92)-LEN(SUBSTITUTE($M92:$X92,"가산","")))/LEN("가산"))</f>
        <v>0</v>
      </c>
      <c r="AD92" s="150">
        <f t="shared" si="91"/>
        <v>3</v>
      </c>
      <c r="AE92" s="147">
        <f t="array" ref="AE92">(SUM(LEN($M92:$X92)-LEN(SUBSTITUTE($M92:$X92,"대전","")))/LEN("대전"))</f>
        <v>2</v>
      </c>
      <c r="AF92" s="147">
        <f t="array" ref="AF92">(SUM(LEN($M92:$X92)-LEN(SUBSTITUTE($M92:$X92,"대구","")))/LEN("대구"))</f>
        <v>0</v>
      </c>
      <c r="AG92" s="147">
        <f t="array" ref="AG92">(SUM(LEN($M92:$X92)-LEN(SUBSTITUTE($M92:$X92,"부산","")))/LEN("부산"))</f>
        <v>0</v>
      </c>
      <c r="AH92" s="147">
        <f t="array" ref="AH92">(SUM(LEN($M92:$X92)-LEN(SUBSTITUTE($M92:$X92,"광주","")))/LEN("광주"))</f>
        <v>0</v>
      </c>
      <c r="AI92" s="147">
        <f t="array" ref="AI92">SUM(SUM(LEN($M92:$X92)-LEN(SUBSTITUTE($M92:$X92,"수원","")))/LEN("수원"),SUM(LEN($M92:$X92)-LEN(SUBSTITUTE($M92:$X92,"춘천","")))/LEN("춘천"),SUM(LEN($M92:$X92)-LEN(SUBSTITUTE($M92:$X92,"의정부","")))/LEN("의정부"),SUM(LEN($M92:$X92)-LEN(SUBSTITUTE($M92:$X92,"원주","")))/LEN("원주"))</f>
        <v>0</v>
      </c>
      <c r="AJ92" s="147">
        <f t="array" ref="AJ92">(SUM(LEN($M92:$X92)-LEN(SUBSTITUTE($M92:$X92,"청주","")))/LEN("청주"))</f>
        <v>1</v>
      </c>
      <c r="AK92" s="147">
        <f t="array" ref="AK92">(SUM(LEN($M92:$X92)-LEN(SUBSTITUTE($M92:$X92,"인천","")))/LEN("인천"))</f>
        <v>0</v>
      </c>
      <c r="AL92" s="147">
        <f t="array" ref="AL92">SUM(SUM(LEN($M92:X92)-LEN(SUBSTITUTE($M92:X92,"충북","")))/LEN("충북"),SUM(LEN(M92:$X92)-LEN(SUBSTITUTE($M92:$X92,"아산","")))/LEN("아산"))</f>
        <v>0</v>
      </c>
      <c r="AM92" s="147">
        <f t="array" ref="AM92">(SUM(LEN($M92:$X92)-LEN(SUBSTITUTE($M92:$X92,"울산","")))/LEN("울산"))</f>
        <v>0</v>
      </c>
      <c r="AN92" s="147">
        <f t="array" ref="AN92">(SUM(LEN($M92:$X92)-LEN(SUBSTITUTE($M92:$X92,"창원","")))/LEN("창원"))</f>
        <v>0</v>
      </c>
      <c r="AO92" s="147">
        <f t="array" ref="AO92">(SUM(LEN($M92:$X92)-LEN(SUBSTITUTE($M92:$X92,"전주","")))/LEN("전주"))</f>
        <v>0</v>
      </c>
      <c r="AP92" s="209">
        <f t="shared" si="92"/>
        <v>9</v>
      </c>
      <c r="AQ92" s="175">
        <f t="shared" si="93"/>
        <v>0</v>
      </c>
      <c r="AR92" s="174">
        <f t="shared" si="94"/>
        <v>0</v>
      </c>
      <c r="AS92" s="174">
        <f t="shared" si="94"/>
        <v>0</v>
      </c>
      <c r="AT92" s="175">
        <f t="shared" si="95"/>
        <v>9</v>
      </c>
      <c r="AU92" s="174">
        <f t="shared" si="96"/>
        <v>6</v>
      </c>
      <c r="AV92" s="174">
        <f t="shared" si="96"/>
        <v>0</v>
      </c>
      <c r="AW92" s="174">
        <f t="shared" si="96"/>
        <v>0</v>
      </c>
      <c r="AX92" s="174">
        <f t="shared" si="96"/>
        <v>0</v>
      </c>
      <c r="AY92" s="174">
        <f t="shared" si="96"/>
        <v>0</v>
      </c>
      <c r="AZ92" s="174">
        <f t="shared" si="96"/>
        <v>3</v>
      </c>
      <c r="BA92" s="174">
        <f t="shared" si="96"/>
        <v>0</v>
      </c>
      <c r="BB92" s="174">
        <f t="shared" si="96"/>
        <v>0</v>
      </c>
      <c r="BC92" s="174">
        <f t="shared" si="96"/>
        <v>0</v>
      </c>
      <c r="BD92" s="174">
        <f t="shared" si="96"/>
        <v>0</v>
      </c>
      <c r="BE92" s="174">
        <f t="shared" si="96"/>
        <v>0</v>
      </c>
      <c r="BK92" t="str">
        <f>IF(G92="","",VLOOKUP(G92,과정코드!$A$2:$B$494,2,0))</f>
        <v>COL0104562</v>
      </c>
      <c r="BL92" s="619"/>
    </row>
    <row r="93" spans="1:64" s="39" customFormat="1" ht="23.1" customHeight="1">
      <c r="A93" s="808"/>
      <c r="B93" s="40">
        <v>77</v>
      </c>
      <c r="C93" s="57" t="s">
        <v>130</v>
      </c>
      <c r="D93" s="41" t="s">
        <v>21</v>
      </c>
      <c r="E93" s="41" t="s">
        <v>21</v>
      </c>
      <c r="F93" s="41"/>
      <c r="G93" s="535" t="s">
        <v>185</v>
      </c>
      <c r="H93" s="93" t="str">
        <f t="shared" si="79"/>
        <v>바로가기</v>
      </c>
      <c r="I93" s="543">
        <v>2</v>
      </c>
      <c r="J93" s="120">
        <v>14</v>
      </c>
      <c r="K93" s="46">
        <v>490</v>
      </c>
      <c r="L93" s="46">
        <v>540</v>
      </c>
      <c r="M93" s="265"/>
      <c r="N93" s="525" t="s">
        <v>170</v>
      </c>
      <c r="O93" s="526"/>
      <c r="P93" s="528"/>
      <c r="Q93" s="527" t="s">
        <v>102</v>
      </c>
      <c r="R93" s="51"/>
      <c r="S93" s="264"/>
      <c r="T93" s="55"/>
      <c r="U93" s="264"/>
      <c r="V93" s="525"/>
      <c r="W93" s="526" t="s">
        <v>305</v>
      </c>
      <c r="X93" s="119"/>
      <c r="Y93" s="147">
        <f t="shared" si="97"/>
        <v>3</v>
      </c>
      <c r="Z93" s="149">
        <f t="shared" si="89"/>
        <v>3</v>
      </c>
      <c r="AA93" s="150">
        <f t="shared" si="90"/>
        <v>0</v>
      </c>
      <c r="AB93" s="147">
        <f t="array" ref="AB93">(SUM(LEN($M93:$X93)-LEN(SUBSTITUTE($M93:$X93,"역삼","")))/LEN("역삼"))</f>
        <v>0</v>
      </c>
      <c r="AC93" s="147">
        <f t="array" ref="AC93">SUM(SUM(LEN($M93:X93)-LEN(SUBSTITUTE($M93:X93,"선릉","")))/LEN("선릉"),SUM(LEN(M93:$X93)-LEN(SUBSTITUTE($M93:$X93,"가산","")))/LEN("가산"))</f>
        <v>0</v>
      </c>
      <c r="AD93" s="150">
        <f t="shared" si="91"/>
        <v>3</v>
      </c>
      <c r="AE93" s="147">
        <f t="array" ref="AE93">(SUM(LEN($M93:$X93)-LEN(SUBSTITUTE($M93:$X93,"대전","")))/LEN("대전"))</f>
        <v>1</v>
      </c>
      <c r="AF93" s="147">
        <f t="array" ref="AF93">(SUM(LEN($M93:$X93)-LEN(SUBSTITUTE($M93:$X93,"대구","")))/LEN("대구"))</f>
        <v>0</v>
      </c>
      <c r="AG93" s="147">
        <f t="array" ref="AG93">(SUM(LEN($M93:$X93)-LEN(SUBSTITUTE($M93:$X93,"부산","")))/LEN("부산"))</f>
        <v>0</v>
      </c>
      <c r="AH93" s="147">
        <f t="array" ref="AH93">(SUM(LEN($M93:$X93)-LEN(SUBSTITUTE($M93:$X93,"광주","")))/LEN("광주"))</f>
        <v>0</v>
      </c>
      <c r="AI93" s="147">
        <f t="array" ref="AI93">SUM(SUM(LEN($M93:$X93)-LEN(SUBSTITUTE($M93:$X93,"수원","")))/LEN("수원"),SUM(LEN($M93:$X93)-LEN(SUBSTITUTE($M93:$X93,"춘천","")))/LEN("춘천"),SUM(LEN($M93:$X93)-LEN(SUBSTITUTE($M93:$X93,"의정부","")))/LEN("의정부"),SUM(LEN($M93:$X93)-LEN(SUBSTITUTE($M93:$X93,"원주","")))/LEN("원주"))</f>
        <v>0</v>
      </c>
      <c r="AJ93" s="147">
        <f t="array" ref="AJ93">(SUM(LEN($M93:$X93)-LEN(SUBSTITUTE($M93:$X93,"청주","")))/LEN("청주"))</f>
        <v>2</v>
      </c>
      <c r="AK93" s="147">
        <f t="array" ref="AK93">(SUM(LEN($M93:$X93)-LEN(SUBSTITUTE($M93:$X93,"인천","")))/LEN("인천"))</f>
        <v>0</v>
      </c>
      <c r="AL93" s="147">
        <f t="array" ref="AL93">SUM(SUM(LEN($M93:X93)-LEN(SUBSTITUTE($M93:X93,"충북","")))/LEN("충북"),SUM(LEN(M93:$X93)-LEN(SUBSTITUTE($M93:$X93,"아산","")))/LEN("아산"))</f>
        <v>0</v>
      </c>
      <c r="AM93" s="147">
        <f t="array" ref="AM93">(SUM(LEN($M93:$X93)-LEN(SUBSTITUTE($M93:$X93,"울산","")))/LEN("울산"))</f>
        <v>0</v>
      </c>
      <c r="AN93" s="147">
        <f t="array" ref="AN93">(SUM(LEN($M93:$X93)-LEN(SUBSTITUTE($M93:$X93,"창원","")))/LEN("창원"))</f>
        <v>0</v>
      </c>
      <c r="AO93" s="147">
        <f t="array" ref="AO93">(SUM(LEN($M93:$X93)-LEN(SUBSTITUTE($M93:$X93,"전주","")))/LEN("전주"))</f>
        <v>0</v>
      </c>
      <c r="AP93" s="209">
        <f t="shared" si="92"/>
        <v>6</v>
      </c>
      <c r="AQ93" s="175">
        <f t="shared" si="93"/>
        <v>0</v>
      </c>
      <c r="AR93" s="174">
        <f t="shared" si="94"/>
        <v>0</v>
      </c>
      <c r="AS93" s="174">
        <f t="shared" si="94"/>
        <v>0</v>
      </c>
      <c r="AT93" s="175">
        <f t="shared" si="95"/>
        <v>6</v>
      </c>
      <c r="AU93" s="174">
        <f t="shared" si="96"/>
        <v>2</v>
      </c>
      <c r="AV93" s="174">
        <f t="shared" si="96"/>
        <v>0</v>
      </c>
      <c r="AW93" s="174">
        <f t="shared" si="96"/>
        <v>0</v>
      </c>
      <c r="AX93" s="174">
        <f t="shared" si="96"/>
        <v>0</v>
      </c>
      <c r="AY93" s="174">
        <f t="shared" si="96"/>
        <v>0</v>
      </c>
      <c r="AZ93" s="174">
        <f t="shared" si="96"/>
        <v>4</v>
      </c>
      <c r="BA93" s="174">
        <f t="shared" si="96"/>
        <v>0</v>
      </c>
      <c r="BB93" s="174">
        <f t="shared" si="96"/>
        <v>0</v>
      </c>
      <c r="BC93" s="174">
        <f t="shared" si="96"/>
        <v>0</v>
      </c>
      <c r="BD93" s="174">
        <f t="shared" si="96"/>
        <v>0</v>
      </c>
      <c r="BE93" s="174">
        <f t="shared" si="96"/>
        <v>0</v>
      </c>
      <c r="BK93" t="str">
        <f>IF(G93="","",VLOOKUP(G93,과정코드!$A$2:$B$494,2,0))</f>
        <v>COL0104563</v>
      </c>
      <c r="BL93" s="620"/>
    </row>
    <row r="94" spans="1:64" s="39" customFormat="1" ht="23.1" customHeight="1">
      <c r="A94" s="808"/>
      <c r="B94" s="40">
        <v>78</v>
      </c>
      <c r="C94" s="57" t="s">
        <v>130</v>
      </c>
      <c r="D94" s="41" t="s">
        <v>21</v>
      </c>
      <c r="E94" s="41" t="s">
        <v>21</v>
      </c>
      <c r="F94" s="41"/>
      <c r="G94" s="534" t="s">
        <v>848</v>
      </c>
      <c r="H94" s="93" t="str">
        <f t="shared" si="79"/>
        <v>바로가기</v>
      </c>
      <c r="I94" s="542">
        <v>3</v>
      </c>
      <c r="J94" s="119">
        <v>18</v>
      </c>
      <c r="K94" s="46">
        <v>580</v>
      </c>
      <c r="L94" s="46">
        <v>640</v>
      </c>
      <c r="M94" s="266"/>
      <c r="N94" s="525" t="s">
        <v>847</v>
      </c>
      <c r="O94" s="526"/>
      <c r="P94" s="525"/>
      <c r="Q94" s="266"/>
      <c r="R94" s="525"/>
      <c r="S94" s="266"/>
      <c r="T94" s="119" t="s">
        <v>845</v>
      </c>
      <c r="U94" s="526"/>
      <c r="V94" s="525"/>
      <c r="W94" s="526"/>
      <c r="X94" s="525"/>
      <c r="Y94" s="147">
        <f t="shared" si="97"/>
        <v>2</v>
      </c>
      <c r="Z94" s="149">
        <f t="shared" si="89"/>
        <v>2</v>
      </c>
      <c r="AA94" s="150">
        <f t="shared" si="90"/>
        <v>0</v>
      </c>
      <c r="AB94" s="147">
        <f t="array" ref="AB94">(SUM(LEN($M94:$X94)-LEN(SUBSTITUTE($M94:$X94,"역삼","")))/LEN("역삼"))</f>
        <v>0</v>
      </c>
      <c r="AC94" s="147">
        <f t="array" ref="AC94">SUM(SUM(LEN($M94:X94)-LEN(SUBSTITUTE($M94:X94,"선릉","")))/LEN("선릉"),SUM(LEN(M94:$X94)-LEN(SUBSTITUTE($M94:$X94,"가산","")))/LEN("가산"))</f>
        <v>0</v>
      </c>
      <c r="AD94" s="150">
        <f t="shared" si="91"/>
        <v>2</v>
      </c>
      <c r="AE94" s="147">
        <f t="array" ref="AE94">(SUM(LEN($M94:$X94)-LEN(SUBSTITUTE($M94:$X94,"대전","")))/LEN("대전"))</f>
        <v>1</v>
      </c>
      <c r="AF94" s="147">
        <f t="array" ref="AF94">(SUM(LEN($M94:$X94)-LEN(SUBSTITUTE($M94:$X94,"대구","")))/LEN("대구"))</f>
        <v>0</v>
      </c>
      <c r="AG94" s="147">
        <f t="array" ref="AG94">(SUM(LEN($M94:$X94)-LEN(SUBSTITUTE($M94:$X94,"부산","")))/LEN("부산"))</f>
        <v>0</v>
      </c>
      <c r="AH94" s="147">
        <f t="array" ref="AH94">(SUM(LEN($M94:$X94)-LEN(SUBSTITUTE($M94:$X94,"광주","")))/LEN("광주"))</f>
        <v>0</v>
      </c>
      <c r="AI94" s="147">
        <f t="array" ref="AI94">SUM(SUM(LEN($M94:$X94)-LEN(SUBSTITUTE($M94:$X94,"수원","")))/LEN("수원"),SUM(LEN($M94:$X94)-LEN(SUBSTITUTE($M94:$X94,"춘천","")))/LEN("춘천"),SUM(LEN($M94:$X94)-LEN(SUBSTITUTE($M94:$X94,"의정부","")))/LEN("의정부"),SUM(LEN($M94:$X94)-LEN(SUBSTITUTE($M94:$X94,"원주","")))/LEN("원주"))</f>
        <v>0</v>
      </c>
      <c r="AJ94" s="147">
        <f t="array" ref="AJ94">(SUM(LEN($M94:$X94)-LEN(SUBSTITUTE($M94:$X94,"청주","")))/LEN("청주"))</f>
        <v>1</v>
      </c>
      <c r="AK94" s="147">
        <f t="array" ref="AK94">(SUM(LEN($M94:$X94)-LEN(SUBSTITUTE($M94:$X94,"인천","")))/LEN("인천"))</f>
        <v>0</v>
      </c>
      <c r="AL94" s="147">
        <f t="array" ref="AL94">SUM(SUM(LEN($M94:X94)-LEN(SUBSTITUTE($M94:X94,"충북","")))/LEN("충북"),SUM(LEN(M94:$X94)-LEN(SUBSTITUTE($M94:$X94,"아산","")))/LEN("아산"))</f>
        <v>0</v>
      </c>
      <c r="AM94" s="147">
        <f t="array" ref="AM94">(SUM(LEN($M94:$X94)-LEN(SUBSTITUTE($M94:$X94,"울산","")))/LEN("울산"))</f>
        <v>0</v>
      </c>
      <c r="AN94" s="147">
        <f t="array" ref="AN94">(SUM(LEN($M94:$X94)-LEN(SUBSTITUTE($M94:$X94,"창원","")))/LEN("창원"))</f>
        <v>0</v>
      </c>
      <c r="AO94" s="147">
        <f t="array" ref="AO94">(SUM(LEN($M94:$X94)-LEN(SUBSTITUTE($M94:$X94,"전주","")))/LEN("전주"))</f>
        <v>0</v>
      </c>
      <c r="AP94" s="209">
        <f t="shared" si="92"/>
        <v>6</v>
      </c>
      <c r="AQ94" s="175">
        <f t="shared" si="93"/>
        <v>0</v>
      </c>
      <c r="AR94" s="174">
        <f t="shared" si="94"/>
        <v>0</v>
      </c>
      <c r="AS94" s="174">
        <f t="shared" si="94"/>
        <v>0</v>
      </c>
      <c r="AT94" s="175">
        <f t="shared" si="95"/>
        <v>6</v>
      </c>
      <c r="AU94" s="174">
        <f t="shared" si="96"/>
        <v>3</v>
      </c>
      <c r="AV94" s="174">
        <f t="shared" si="96"/>
        <v>0</v>
      </c>
      <c r="AW94" s="174">
        <f t="shared" si="96"/>
        <v>0</v>
      </c>
      <c r="AX94" s="174">
        <f t="shared" si="96"/>
        <v>0</v>
      </c>
      <c r="AY94" s="174">
        <f t="shared" si="96"/>
        <v>0</v>
      </c>
      <c r="AZ94" s="174">
        <f t="shared" si="96"/>
        <v>3</v>
      </c>
      <c r="BA94" s="174">
        <f t="shared" si="96"/>
        <v>0</v>
      </c>
      <c r="BB94" s="174">
        <f t="shared" si="96"/>
        <v>0</v>
      </c>
      <c r="BC94" s="174">
        <f t="shared" si="96"/>
        <v>0</v>
      </c>
      <c r="BD94" s="174">
        <f t="shared" si="96"/>
        <v>0</v>
      </c>
      <c r="BE94" s="174">
        <f t="shared" si="96"/>
        <v>0</v>
      </c>
      <c r="BK94" t="str">
        <f>IF(G94="","",VLOOKUP(G94,과정코드!$A$2:$B$494,2,0))</f>
        <v>COL0104564</v>
      </c>
      <c r="BL94" s="621"/>
    </row>
    <row r="95" spans="1:64" s="39" customFormat="1" ht="23.1" customHeight="1">
      <c r="A95" s="808"/>
      <c r="B95" s="40">
        <v>79</v>
      </c>
      <c r="C95" s="57" t="s">
        <v>130</v>
      </c>
      <c r="D95" s="41" t="s">
        <v>21</v>
      </c>
      <c r="E95" s="41" t="s">
        <v>21</v>
      </c>
      <c r="F95" s="170" t="s">
        <v>453</v>
      </c>
      <c r="G95" s="534" t="s">
        <v>843</v>
      </c>
      <c r="H95" s="93" t="str">
        <f t="shared" si="79"/>
        <v>바로가기</v>
      </c>
      <c r="I95" s="542">
        <v>2</v>
      </c>
      <c r="J95" s="119">
        <v>14</v>
      </c>
      <c r="K95" s="46">
        <v>490</v>
      </c>
      <c r="L95" s="46">
        <v>540</v>
      </c>
      <c r="M95" s="526"/>
      <c r="N95" s="525"/>
      <c r="O95" s="526"/>
      <c r="P95" s="525"/>
      <c r="Q95" s="266"/>
      <c r="R95" s="525"/>
      <c r="S95" s="266"/>
      <c r="T95" s="119"/>
      <c r="U95" s="526" t="s">
        <v>351</v>
      </c>
      <c r="V95" s="525"/>
      <c r="W95" s="526"/>
      <c r="X95" s="525"/>
      <c r="Y95" s="147">
        <f t="shared" si="97"/>
        <v>1</v>
      </c>
      <c r="Z95" s="149">
        <f t="shared" si="89"/>
        <v>1</v>
      </c>
      <c r="AA95" s="150">
        <f t="shared" si="90"/>
        <v>0</v>
      </c>
      <c r="AB95" s="147">
        <f t="array" ref="AB95">(SUM(LEN($M95:$X95)-LEN(SUBSTITUTE($M95:$X95,"역삼","")))/LEN("역삼"))</f>
        <v>0</v>
      </c>
      <c r="AC95" s="147">
        <f t="array" ref="AC95">SUM(SUM(LEN($M95:X95)-LEN(SUBSTITUTE($M95:X95,"선릉","")))/LEN("선릉"),SUM(LEN(M95:$X95)-LEN(SUBSTITUTE($M95:$X95,"가산","")))/LEN("가산"))</f>
        <v>0</v>
      </c>
      <c r="AD95" s="150">
        <f t="shared" si="91"/>
        <v>1</v>
      </c>
      <c r="AE95" s="147">
        <f t="array" ref="AE95">(SUM(LEN($M95:$X95)-LEN(SUBSTITUTE($M95:$X95,"대전","")))/LEN("대전"))</f>
        <v>1</v>
      </c>
      <c r="AF95" s="147">
        <f t="array" ref="AF95">(SUM(LEN($M95:$X95)-LEN(SUBSTITUTE($M95:$X95,"대구","")))/LEN("대구"))</f>
        <v>0</v>
      </c>
      <c r="AG95" s="147">
        <f t="array" ref="AG95">(SUM(LEN($M95:$X95)-LEN(SUBSTITUTE($M95:$X95,"부산","")))/LEN("부산"))</f>
        <v>0</v>
      </c>
      <c r="AH95" s="147">
        <f t="array" ref="AH95">(SUM(LEN($M95:$X95)-LEN(SUBSTITUTE($M95:$X95,"광주","")))/LEN("광주"))</f>
        <v>0</v>
      </c>
      <c r="AI95" s="147">
        <f t="array" ref="AI95">SUM(SUM(LEN($M95:$X95)-LEN(SUBSTITUTE($M95:$X95,"수원","")))/LEN("수원"),SUM(LEN($M95:$X95)-LEN(SUBSTITUTE($M95:$X95,"춘천","")))/LEN("춘천"),SUM(LEN($M95:$X95)-LEN(SUBSTITUTE($M95:$X95,"의정부","")))/LEN("의정부"),SUM(LEN($M95:$X95)-LEN(SUBSTITUTE($M95:$X95,"원주","")))/LEN("원주"))</f>
        <v>0</v>
      </c>
      <c r="AJ95" s="147">
        <f t="array" ref="AJ95">(SUM(LEN($M95:$X95)-LEN(SUBSTITUTE($M95:$X95,"청주","")))/LEN("청주"))</f>
        <v>0</v>
      </c>
      <c r="AK95" s="147">
        <f t="array" ref="AK95">(SUM(LEN($M95:$X95)-LEN(SUBSTITUTE($M95:$X95,"인천","")))/LEN("인천"))</f>
        <v>0</v>
      </c>
      <c r="AL95" s="147">
        <f t="array" ref="AL95">SUM(SUM(LEN($M95:X95)-LEN(SUBSTITUTE($M95:X95,"충북","")))/LEN("충북"),SUM(LEN(M95:$X95)-LEN(SUBSTITUTE($M95:$X95,"아산","")))/LEN("아산"))</f>
        <v>0</v>
      </c>
      <c r="AM95" s="147">
        <f t="array" ref="AM95">(SUM(LEN($M95:$X95)-LEN(SUBSTITUTE($M95:$X95,"울산","")))/LEN("울산"))</f>
        <v>0</v>
      </c>
      <c r="AN95" s="147">
        <f t="array" ref="AN95">(SUM(LEN($M95:$X95)-LEN(SUBSTITUTE($M95:$X95,"창원","")))/LEN("창원"))</f>
        <v>0</v>
      </c>
      <c r="AO95" s="147">
        <f t="array" ref="AO95">(SUM(LEN($M95:$X95)-LEN(SUBSTITUTE($M95:$X95,"전주","")))/LEN("전주"))</f>
        <v>0</v>
      </c>
      <c r="AP95" s="209">
        <f t="shared" si="92"/>
        <v>2</v>
      </c>
      <c r="AQ95" s="175">
        <f t="shared" si="93"/>
        <v>0</v>
      </c>
      <c r="AR95" s="174">
        <f t="shared" si="94"/>
        <v>0</v>
      </c>
      <c r="AS95" s="174">
        <f t="shared" si="94"/>
        <v>0</v>
      </c>
      <c r="AT95" s="175">
        <f t="shared" si="95"/>
        <v>2</v>
      </c>
      <c r="AU95" s="174">
        <f t="shared" si="96"/>
        <v>2</v>
      </c>
      <c r="AV95" s="174">
        <f t="shared" si="96"/>
        <v>0</v>
      </c>
      <c r="AW95" s="174">
        <f t="shared" si="96"/>
        <v>0</v>
      </c>
      <c r="AX95" s="174">
        <f t="shared" si="96"/>
        <v>0</v>
      </c>
      <c r="AY95" s="174">
        <f t="shared" si="96"/>
        <v>0</v>
      </c>
      <c r="AZ95" s="174">
        <f t="shared" si="96"/>
        <v>0</v>
      </c>
      <c r="BA95" s="174">
        <f t="shared" si="96"/>
        <v>0</v>
      </c>
      <c r="BB95" s="174">
        <f t="shared" si="96"/>
        <v>0</v>
      </c>
      <c r="BC95" s="174">
        <f t="shared" si="96"/>
        <v>0</v>
      </c>
      <c r="BD95" s="174">
        <f t="shared" si="96"/>
        <v>0</v>
      </c>
      <c r="BE95" s="174">
        <f t="shared" si="96"/>
        <v>0</v>
      </c>
      <c r="BK95" t="str">
        <f>IF(G95="","",VLOOKUP(G95,과정코드!$A$2:$B$494,2,0))</f>
        <v>COL0104565</v>
      </c>
      <c r="BL95" s="618"/>
    </row>
    <row r="96" spans="1:64" s="39" customFormat="1" ht="23.1" customHeight="1">
      <c r="A96" s="524"/>
      <c r="B96" s="40">
        <v>80</v>
      </c>
      <c r="C96" s="4"/>
      <c r="D96" s="162" t="s">
        <v>21</v>
      </c>
      <c r="E96" s="162"/>
      <c r="F96" s="259"/>
      <c r="G96" s="579" t="s">
        <v>346</v>
      </c>
      <c r="H96" s="93" t="str">
        <f t="shared" si="79"/>
        <v>바로가기</v>
      </c>
      <c r="I96" s="518">
        <v>3</v>
      </c>
      <c r="J96" s="25">
        <v>21</v>
      </c>
      <c r="K96" s="30">
        <v>450</v>
      </c>
      <c r="L96" s="30">
        <v>450</v>
      </c>
      <c r="M96" s="526"/>
      <c r="N96" s="20"/>
      <c r="O96" s="526" t="s">
        <v>847</v>
      </c>
      <c r="P96" s="20"/>
      <c r="Q96" s="266"/>
      <c r="R96" s="20" t="s">
        <v>1257</v>
      </c>
      <c r="S96" s="266"/>
      <c r="T96" s="20" t="s">
        <v>1258</v>
      </c>
      <c r="U96" s="526"/>
      <c r="V96" s="20" t="s">
        <v>1259</v>
      </c>
      <c r="W96" s="526"/>
      <c r="X96" s="20"/>
      <c r="Y96" s="147"/>
      <c r="Z96" s="149"/>
      <c r="AA96" s="150"/>
      <c r="AB96" s="147"/>
      <c r="AC96" s="147"/>
      <c r="AD96" s="150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209"/>
      <c r="AQ96" s="175"/>
      <c r="AR96" s="174"/>
      <c r="AS96" s="174"/>
      <c r="AT96" s="175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K96" t="str">
        <f>IF(G96="","",VLOOKUP(G96,과정코드!$A$2:$B$494,2,0))</f>
        <v>COL0104825</v>
      </c>
      <c r="BL96" s="619"/>
    </row>
    <row r="97" spans="1:65" s="39" customFormat="1" ht="23.1" customHeight="1">
      <c r="A97" s="524"/>
      <c r="B97" s="40">
        <v>81</v>
      </c>
      <c r="C97" s="4"/>
      <c r="D97" s="162" t="s">
        <v>21</v>
      </c>
      <c r="E97" s="162"/>
      <c r="F97" s="259"/>
      <c r="G97" s="579" t="s">
        <v>347</v>
      </c>
      <c r="H97" s="93" t="str">
        <f t="shared" si="79"/>
        <v>바로가기</v>
      </c>
      <c r="I97" s="518">
        <v>1</v>
      </c>
      <c r="J97" s="25">
        <v>6</v>
      </c>
      <c r="K97" s="30">
        <v>350</v>
      </c>
      <c r="L97" s="30">
        <v>350</v>
      </c>
      <c r="M97" s="526"/>
      <c r="N97" s="20"/>
      <c r="O97" s="526" t="s">
        <v>1260</v>
      </c>
      <c r="P97" s="20" t="s">
        <v>356</v>
      </c>
      <c r="Q97" s="266" t="s">
        <v>1261</v>
      </c>
      <c r="R97" s="20"/>
      <c r="S97" s="266" t="s">
        <v>1262</v>
      </c>
      <c r="T97" s="20" t="s">
        <v>354</v>
      </c>
      <c r="U97" s="526"/>
      <c r="V97" s="20" t="s">
        <v>1263</v>
      </c>
      <c r="W97" s="526"/>
      <c r="X97" s="20"/>
      <c r="Y97" s="147"/>
      <c r="Z97" s="149"/>
      <c r="AA97" s="150"/>
      <c r="AB97" s="147"/>
      <c r="AC97" s="147"/>
      <c r="AD97" s="150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209"/>
      <c r="AQ97" s="175"/>
      <c r="AR97" s="174"/>
      <c r="AS97" s="174"/>
      <c r="AT97" s="175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K97" t="str">
        <f>IF(G97="","",VLOOKUP(G97,과정코드!$A$2:$B$494,2,0))</f>
        <v>COL0104826</v>
      </c>
      <c r="BL97" s="620"/>
    </row>
    <row r="98" spans="1:65" s="39" customFormat="1" ht="23.1" customHeight="1">
      <c r="A98" s="807" t="s">
        <v>1329</v>
      </c>
      <c r="B98" s="40">
        <v>82</v>
      </c>
      <c r="C98" s="57" t="s">
        <v>130</v>
      </c>
      <c r="D98" s="41" t="s">
        <v>21</v>
      </c>
      <c r="E98" s="41" t="s">
        <v>21</v>
      </c>
      <c r="F98" s="41"/>
      <c r="G98" s="534" t="s">
        <v>187</v>
      </c>
      <c r="H98" s="93" t="str">
        <f t="shared" si="79"/>
        <v>바로가기</v>
      </c>
      <c r="I98" s="542">
        <v>2</v>
      </c>
      <c r="J98" s="525">
        <v>14</v>
      </c>
      <c r="K98" s="121">
        <v>490</v>
      </c>
      <c r="L98" s="121">
        <v>540</v>
      </c>
      <c r="M98" s="526"/>
      <c r="N98" s="271"/>
      <c r="O98" s="526"/>
      <c r="P98" s="269"/>
      <c r="Q98" s="266"/>
      <c r="R98" s="280"/>
      <c r="S98" s="266"/>
      <c r="T98" s="269" t="s">
        <v>312</v>
      </c>
      <c r="U98" s="268"/>
      <c r="V98" s="269"/>
      <c r="W98" s="526"/>
      <c r="X98" s="269"/>
      <c r="Y98" s="147">
        <f t="shared" ref="Y98:Y102" si="98">COUNTA($M98:$X98)</f>
        <v>1</v>
      </c>
      <c r="Z98" s="149">
        <f t="shared" ref="Z98:Z109" si="99">AA98+AD98</f>
        <v>1</v>
      </c>
      <c r="AA98" s="150">
        <f t="shared" ref="AA98:AA109" si="100">AB98+AC98</f>
        <v>0</v>
      </c>
      <c r="AB98" s="147">
        <f t="array" ref="AB98">(SUM(LEN($M98:$X98)-LEN(SUBSTITUTE($M98:$X98,"역삼","")))/LEN("역삼"))</f>
        <v>0</v>
      </c>
      <c r="AC98" s="147">
        <f t="array" ref="AC98">SUM(SUM(LEN($M98:X98)-LEN(SUBSTITUTE($M98:X98,"선릉","")))/LEN("선릉"),SUM(LEN(M98:$X98)-LEN(SUBSTITUTE($M98:$X98,"가산","")))/LEN("가산"))</f>
        <v>0</v>
      </c>
      <c r="AD98" s="150">
        <f t="shared" ref="AD98:AD100" si="101">SUM(AE98:AO98)</f>
        <v>1</v>
      </c>
      <c r="AE98" s="147">
        <f t="array" ref="AE98">(SUM(LEN($M98:$X98)-LEN(SUBSTITUTE($M98:$X98,"대전","")))/LEN("대전"))</f>
        <v>1</v>
      </c>
      <c r="AF98" s="147">
        <f t="array" ref="AF98">(SUM(LEN($M98:$X98)-LEN(SUBSTITUTE($M98:$X98,"대구","")))/LEN("대구"))</f>
        <v>0</v>
      </c>
      <c r="AG98" s="147">
        <f t="array" ref="AG98">(SUM(LEN($M98:$X98)-LEN(SUBSTITUTE($M98:$X98,"부산","")))/LEN("부산"))</f>
        <v>0</v>
      </c>
      <c r="AH98" s="147">
        <f t="array" ref="AH98">(SUM(LEN($M98:$X98)-LEN(SUBSTITUTE($M98:$X98,"광주","")))/LEN("광주"))</f>
        <v>0</v>
      </c>
      <c r="AI98" s="147">
        <f t="array" ref="AI98">SUM(SUM(LEN($M98:$X98)-LEN(SUBSTITUTE($M98:$X98,"수원","")))/LEN("수원"),SUM(LEN($M98:$X98)-LEN(SUBSTITUTE($M98:$X98,"춘천","")))/LEN("춘천"),SUM(LEN($M98:$X98)-LEN(SUBSTITUTE($M98:$X98,"의정부","")))/LEN("의정부"),SUM(LEN($M98:$X98)-LEN(SUBSTITUTE($M98:$X98,"원주","")))/LEN("원주"))</f>
        <v>0</v>
      </c>
      <c r="AJ98" s="147">
        <f t="array" ref="AJ98">(SUM(LEN($M98:$X98)-LEN(SUBSTITUTE($M98:$X98,"청주","")))/LEN("청주"))</f>
        <v>0</v>
      </c>
      <c r="AK98" s="147">
        <f t="array" ref="AK98">(SUM(LEN($M98:$X98)-LEN(SUBSTITUTE($M98:$X98,"인천","")))/LEN("인천"))</f>
        <v>0</v>
      </c>
      <c r="AL98" s="147">
        <f t="array" ref="AL98">SUM(SUM(LEN($M98:X98)-LEN(SUBSTITUTE($M98:X98,"충북","")))/LEN("충북"),SUM(LEN(M98:$X98)-LEN(SUBSTITUTE($M98:$X98,"아산","")))/LEN("아산"))</f>
        <v>0</v>
      </c>
      <c r="AM98" s="147">
        <f t="array" ref="AM98">(SUM(LEN($M98:$X98)-LEN(SUBSTITUTE($M98:$X98,"울산","")))/LEN("울산"))</f>
        <v>0</v>
      </c>
      <c r="AN98" s="147">
        <f t="array" ref="AN98">(SUM(LEN($M98:$X98)-LEN(SUBSTITUTE($M98:$X98,"창원","")))/LEN("창원"))</f>
        <v>0</v>
      </c>
      <c r="AO98" s="147">
        <f t="array" ref="AO98">(SUM(LEN($M98:$X98)-LEN(SUBSTITUTE($M98:$X98,"전주","")))/LEN("전주"))</f>
        <v>0</v>
      </c>
      <c r="AP98" s="209">
        <f t="shared" ref="AP98:AP109" si="102">AQ98+AT98</f>
        <v>2</v>
      </c>
      <c r="AQ98" s="175">
        <f t="shared" ref="AQ98:AQ109" si="103">AR98+AS98</f>
        <v>0</v>
      </c>
      <c r="AR98" s="174">
        <f t="shared" ref="AR98:AS109" si="104">$I98*AB98</f>
        <v>0</v>
      </c>
      <c r="AS98" s="174">
        <f t="shared" si="104"/>
        <v>0</v>
      </c>
      <c r="AT98" s="175">
        <f t="shared" ref="AT98:AT100" si="105">SUM(AU98:BE98)</f>
        <v>2</v>
      </c>
      <c r="AU98" s="174">
        <f t="shared" ref="AU98:BE109" si="106">$I98*AE98</f>
        <v>2</v>
      </c>
      <c r="AV98" s="174">
        <f t="shared" si="106"/>
        <v>0</v>
      </c>
      <c r="AW98" s="174">
        <f t="shared" si="106"/>
        <v>0</v>
      </c>
      <c r="AX98" s="174">
        <f t="shared" si="106"/>
        <v>0</v>
      </c>
      <c r="AY98" s="174">
        <f t="shared" si="106"/>
        <v>0</v>
      </c>
      <c r="AZ98" s="174">
        <f t="shared" si="106"/>
        <v>0</v>
      </c>
      <c r="BA98" s="174">
        <f t="shared" si="106"/>
        <v>0</v>
      </c>
      <c r="BB98" s="174">
        <f t="shared" si="106"/>
        <v>0</v>
      </c>
      <c r="BC98" s="174">
        <f t="shared" si="106"/>
        <v>0</v>
      </c>
      <c r="BD98" s="174">
        <f t="shared" si="106"/>
        <v>0</v>
      </c>
      <c r="BE98" s="174">
        <f t="shared" si="106"/>
        <v>0</v>
      </c>
      <c r="BK98" t="str">
        <f>IF(G98="","",VLOOKUP(G98,과정코드!$A$2:$B$494,2,0))</f>
        <v>COL0104566</v>
      </c>
      <c r="BL98" s="621"/>
    </row>
    <row r="99" spans="1:65" s="39" customFormat="1" ht="23.1" customHeight="1">
      <c r="A99" s="808"/>
      <c r="B99" s="40">
        <v>83</v>
      </c>
      <c r="C99" s="57" t="s">
        <v>130</v>
      </c>
      <c r="D99" s="41" t="s">
        <v>21</v>
      </c>
      <c r="E99" s="41" t="s">
        <v>21</v>
      </c>
      <c r="F99" s="41"/>
      <c r="G99" s="534" t="s">
        <v>188</v>
      </c>
      <c r="H99" s="93" t="str">
        <f t="shared" si="79"/>
        <v>바로가기</v>
      </c>
      <c r="I99" s="542">
        <v>2</v>
      </c>
      <c r="J99" s="119">
        <v>14</v>
      </c>
      <c r="K99" s="46">
        <v>490</v>
      </c>
      <c r="L99" s="46">
        <v>540</v>
      </c>
      <c r="M99" s="526"/>
      <c r="N99" s="119"/>
      <c r="O99" s="526" t="s">
        <v>310</v>
      </c>
      <c r="P99" s="525" t="s">
        <v>86</v>
      </c>
      <c r="Q99" s="266"/>
      <c r="R99" s="525"/>
      <c r="S99" s="266"/>
      <c r="T99" s="119" t="s">
        <v>180</v>
      </c>
      <c r="U99" s="526"/>
      <c r="V99" s="525"/>
      <c r="W99" s="526"/>
      <c r="X99" s="525"/>
      <c r="Y99" s="147">
        <f t="shared" si="98"/>
        <v>3</v>
      </c>
      <c r="Z99" s="149">
        <f t="shared" si="99"/>
        <v>3</v>
      </c>
      <c r="AA99" s="150">
        <f t="shared" si="100"/>
        <v>0</v>
      </c>
      <c r="AB99" s="147">
        <f t="array" ref="AB99">(SUM(LEN($M99:$X99)-LEN(SUBSTITUTE($M99:$X99,"역삼","")))/LEN("역삼"))</f>
        <v>0</v>
      </c>
      <c r="AC99" s="147">
        <f t="array" ref="AC99">SUM(SUM(LEN($M99:X99)-LEN(SUBSTITUTE($M99:X99,"선릉","")))/LEN("선릉"),SUM(LEN(M99:$X99)-LEN(SUBSTITUTE($M99:$X99,"가산","")))/LEN("가산"))</f>
        <v>0</v>
      </c>
      <c r="AD99" s="150">
        <f t="shared" si="101"/>
        <v>3</v>
      </c>
      <c r="AE99" s="147">
        <f t="array" ref="AE99">(SUM(LEN($M99:$X99)-LEN(SUBSTITUTE($M99:$X99,"대전","")))/LEN("대전"))</f>
        <v>1</v>
      </c>
      <c r="AF99" s="147">
        <f t="array" ref="AF99">(SUM(LEN($M99:$X99)-LEN(SUBSTITUTE($M99:$X99,"대구","")))/LEN("대구"))</f>
        <v>0</v>
      </c>
      <c r="AG99" s="147">
        <f t="array" ref="AG99">(SUM(LEN($M99:$X99)-LEN(SUBSTITUTE($M99:$X99,"부산","")))/LEN("부산"))</f>
        <v>0</v>
      </c>
      <c r="AH99" s="147">
        <f t="array" ref="AH99">(SUM(LEN($M99:$X99)-LEN(SUBSTITUTE($M99:$X99,"광주","")))/LEN("광주"))</f>
        <v>0</v>
      </c>
      <c r="AI99" s="147">
        <f t="array" ref="AI99">SUM(SUM(LEN($M99:$X99)-LEN(SUBSTITUTE($M99:$X99,"수원","")))/LEN("수원"),SUM(LEN($M99:$X99)-LEN(SUBSTITUTE($M99:$X99,"춘천","")))/LEN("춘천"),SUM(LEN($M99:$X99)-LEN(SUBSTITUTE($M99:$X99,"의정부","")))/LEN("의정부"),SUM(LEN($M99:$X99)-LEN(SUBSTITUTE($M99:$X99,"원주","")))/LEN("원주"))</f>
        <v>0</v>
      </c>
      <c r="AJ99" s="147">
        <f t="array" ref="AJ99">(SUM(LEN($M99:$X99)-LEN(SUBSTITUTE($M99:$X99,"청주","")))/LEN("청주"))</f>
        <v>2</v>
      </c>
      <c r="AK99" s="147">
        <f t="array" ref="AK99">(SUM(LEN($M99:$X99)-LEN(SUBSTITUTE($M99:$X99,"인천","")))/LEN("인천"))</f>
        <v>0</v>
      </c>
      <c r="AL99" s="147">
        <f t="array" ref="AL99">SUM(SUM(LEN($M99:X99)-LEN(SUBSTITUTE($M99:X99,"충북","")))/LEN("충북"),SUM(LEN(M99:$X99)-LEN(SUBSTITUTE($M99:$X99,"아산","")))/LEN("아산"))</f>
        <v>0</v>
      </c>
      <c r="AM99" s="147">
        <f t="array" ref="AM99">(SUM(LEN($M99:$X99)-LEN(SUBSTITUTE($M99:$X99,"울산","")))/LEN("울산"))</f>
        <v>0</v>
      </c>
      <c r="AN99" s="147">
        <f t="array" ref="AN99">(SUM(LEN($M99:$X99)-LEN(SUBSTITUTE($M99:$X99,"창원","")))/LEN("창원"))</f>
        <v>0</v>
      </c>
      <c r="AO99" s="147">
        <f t="array" ref="AO99">(SUM(LEN($M99:$X99)-LEN(SUBSTITUTE($M99:$X99,"전주","")))/LEN("전주"))</f>
        <v>0</v>
      </c>
      <c r="AP99" s="209">
        <f t="shared" si="102"/>
        <v>6</v>
      </c>
      <c r="AQ99" s="175">
        <f t="shared" si="103"/>
        <v>0</v>
      </c>
      <c r="AR99" s="174">
        <f t="shared" si="104"/>
        <v>0</v>
      </c>
      <c r="AS99" s="174">
        <f t="shared" si="104"/>
        <v>0</v>
      </c>
      <c r="AT99" s="175">
        <f t="shared" si="105"/>
        <v>6</v>
      </c>
      <c r="AU99" s="174">
        <f t="shared" si="106"/>
        <v>2</v>
      </c>
      <c r="AV99" s="174">
        <f t="shared" si="106"/>
        <v>0</v>
      </c>
      <c r="AW99" s="174">
        <f t="shared" si="106"/>
        <v>0</v>
      </c>
      <c r="AX99" s="174">
        <f t="shared" si="106"/>
        <v>0</v>
      </c>
      <c r="AY99" s="174">
        <f t="shared" si="106"/>
        <v>0</v>
      </c>
      <c r="AZ99" s="174">
        <f t="shared" si="106"/>
        <v>4</v>
      </c>
      <c r="BA99" s="174">
        <f t="shared" si="106"/>
        <v>0</v>
      </c>
      <c r="BB99" s="174">
        <f t="shared" si="106"/>
        <v>0</v>
      </c>
      <c r="BC99" s="174">
        <f t="shared" si="106"/>
        <v>0</v>
      </c>
      <c r="BD99" s="174">
        <f t="shared" si="106"/>
        <v>0</v>
      </c>
      <c r="BE99" s="174">
        <f t="shared" si="106"/>
        <v>0</v>
      </c>
      <c r="BK99" t="str">
        <f>IF(G99="","",VLOOKUP(G99,과정코드!$A$2:$B$494,2,0))</f>
        <v>COL0104567</v>
      </c>
      <c r="BL99" s="618"/>
    </row>
    <row r="100" spans="1:65" s="39" customFormat="1" ht="23.1" customHeight="1">
      <c r="A100" s="808" t="s">
        <v>832</v>
      </c>
      <c r="B100" s="40">
        <v>84</v>
      </c>
      <c r="C100" s="57" t="s">
        <v>130</v>
      </c>
      <c r="D100" s="41" t="s">
        <v>21</v>
      </c>
      <c r="E100" s="41" t="s">
        <v>21</v>
      </c>
      <c r="F100" s="41"/>
      <c r="G100" s="534" t="s">
        <v>831</v>
      </c>
      <c r="H100" s="93" t="str">
        <f t="shared" si="79"/>
        <v>바로가기</v>
      </c>
      <c r="I100" s="542">
        <v>2</v>
      </c>
      <c r="J100" s="525">
        <v>14</v>
      </c>
      <c r="K100" s="121">
        <v>490</v>
      </c>
      <c r="L100" s="121">
        <v>540</v>
      </c>
      <c r="M100" s="270"/>
      <c r="N100" s="269"/>
      <c r="O100" s="270"/>
      <c r="P100" s="269"/>
      <c r="Q100" s="270"/>
      <c r="R100" s="269" t="s">
        <v>99</v>
      </c>
      <c r="S100" s="270"/>
      <c r="T100" s="269"/>
      <c r="U100" s="270"/>
      <c r="V100" s="269"/>
      <c r="W100" s="270"/>
      <c r="X100" s="269"/>
      <c r="Y100" s="147">
        <f t="shared" si="98"/>
        <v>1</v>
      </c>
      <c r="Z100" s="149">
        <f t="shared" si="99"/>
        <v>1</v>
      </c>
      <c r="AA100" s="150">
        <f t="shared" si="100"/>
        <v>0</v>
      </c>
      <c r="AB100" s="147">
        <f t="array" ref="AB100">(SUM(LEN($M100:$X100)-LEN(SUBSTITUTE($M100:$X100,"역삼","")))/LEN("역삼"))</f>
        <v>0</v>
      </c>
      <c r="AC100" s="147">
        <f t="array" ref="AC100">SUM(SUM(LEN($M100:X100)-LEN(SUBSTITUTE($M100:X100,"선릉","")))/LEN("선릉"),SUM(LEN(M100:$X100)-LEN(SUBSTITUTE($M100:$X100,"가산","")))/LEN("가산"))</f>
        <v>0</v>
      </c>
      <c r="AD100" s="150">
        <f t="shared" si="101"/>
        <v>1</v>
      </c>
      <c r="AE100" s="147">
        <f t="array" ref="AE100">(SUM(LEN($M100:$X100)-LEN(SUBSTITUTE($M100:$X100,"대전","")))/LEN("대전"))</f>
        <v>1</v>
      </c>
      <c r="AF100" s="147">
        <f t="array" ref="AF100">(SUM(LEN($M100:$X100)-LEN(SUBSTITUTE($M100:$X100,"대구","")))/LEN("대구"))</f>
        <v>0</v>
      </c>
      <c r="AG100" s="147">
        <f t="array" ref="AG100">(SUM(LEN($M100:$X100)-LEN(SUBSTITUTE($M100:$X100,"부산","")))/LEN("부산"))</f>
        <v>0</v>
      </c>
      <c r="AH100" s="147">
        <f t="array" ref="AH100">(SUM(LEN($M100:$X100)-LEN(SUBSTITUTE($M100:$X100,"광주","")))/LEN("광주"))</f>
        <v>0</v>
      </c>
      <c r="AI100" s="147">
        <f t="array" ref="AI100">SUM(SUM(LEN($M100:$X100)-LEN(SUBSTITUTE($M100:$X100,"수원","")))/LEN("수원"),SUM(LEN($M100:$X100)-LEN(SUBSTITUTE($M100:$X100,"춘천","")))/LEN("춘천"),SUM(LEN($M100:$X100)-LEN(SUBSTITUTE($M100:$X100,"의정부","")))/LEN("의정부"),SUM(LEN($M100:$X100)-LEN(SUBSTITUTE($M100:$X100,"원주","")))/LEN("원주"))</f>
        <v>0</v>
      </c>
      <c r="AJ100" s="147">
        <f t="array" ref="AJ100">(SUM(LEN($M100:$X100)-LEN(SUBSTITUTE($M100:$X100,"청주","")))/LEN("청주"))</f>
        <v>0</v>
      </c>
      <c r="AK100" s="147">
        <f t="array" ref="AK100">(SUM(LEN($M100:$X100)-LEN(SUBSTITUTE($M100:$X100,"인천","")))/LEN("인천"))</f>
        <v>0</v>
      </c>
      <c r="AL100" s="147">
        <f t="array" ref="AL100">SUM(SUM(LEN($M100:X100)-LEN(SUBSTITUTE($M100:X100,"충북","")))/LEN("충북"),SUM(LEN(M100:$X100)-LEN(SUBSTITUTE($M100:$X100,"아산","")))/LEN("아산"))</f>
        <v>0</v>
      </c>
      <c r="AM100" s="147">
        <f t="array" ref="AM100">(SUM(LEN($M100:$X100)-LEN(SUBSTITUTE($M100:$X100,"울산","")))/LEN("울산"))</f>
        <v>0</v>
      </c>
      <c r="AN100" s="147">
        <f t="array" ref="AN100">(SUM(LEN($M100:$X100)-LEN(SUBSTITUTE($M100:$X100,"창원","")))/LEN("창원"))</f>
        <v>0</v>
      </c>
      <c r="AO100" s="147">
        <f t="array" ref="AO100">(SUM(LEN($M100:$X100)-LEN(SUBSTITUTE($M100:$X100,"전주","")))/LEN("전주"))</f>
        <v>0</v>
      </c>
      <c r="AP100" s="209">
        <f t="shared" si="102"/>
        <v>2</v>
      </c>
      <c r="AQ100" s="175">
        <f t="shared" si="103"/>
        <v>0</v>
      </c>
      <c r="AR100" s="174">
        <f t="shared" si="104"/>
        <v>0</v>
      </c>
      <c r="AS100" s="174">
        <f t="shared" si="104"/>
        <v>0</v>
      </c>
      <c r="AT100" s="175">
        <f t="shared" si="105"/>
        <v>2</v>
      </c>
      <c r="AU100" s="174">
        <f t="shared" si="106"/>
        <v>2</v>
      </c>
      <c r="AV100" s="174">
        <f t="shared" si="106"/>
        <v>0</v>
      </c>
      <c r="AW100" s="174">
        <f t="shared" si="106"/>
        <v>0</v>
      </c>
      <c r="AX100" s="174">
        <f t="shared" si="106"/>
        <v>0</v>
      </c>
      <c r="AY100" s="174">
        <f t="shared" si="106"/>
        <v>0</v>
      </c>
      <c r="AZ100" s="174">
        <f t="shared" si="106"/>
        <v>0</v>
      </c>
      <c r="BA100" s="174">
        <f t="shared" si="106"/>
        <v>0</v>
      </c>
      <c r="BB100" s="174">
        <f t="shared" si="106"/>
        <v>0</v>
      </c>
      <c r="BC100" s="174">
        <f t="shared" si="106"/>
        <v>0</v>
      </c>
      <c r="BD100" s="174">
        <f t="shared" si="106"/>
        <v>0</v>
      </c>
      <c r="BE100" s="174">
        <f t="shared" si="106"/>
        <v>0</v>
      </c>
      <c r="BK100" t="str">
        <f>IF(G100="","",VLOOKUP(G100,과정코드!$A$2:$B$494,2,0))</f>
        <v>COL0104571</v>
      </c>
      <c r="BL100" s="619"/>
    </row>
    <row r="101" spans="1:65" s="39" customFormat="1" ht="23.1" customHeight="1">
      <c r="A101" s="808"/>
      <c r="B101" s="40">
        <v>85</v>
      </c>
      <c r="C101" s="57" t="s">
        <v>130</v>
      </c>
      <c r="D101" s="41" t="s">
        <v>21</v>
      </c>
      <c r="E101" s="41" t="s">
        <v>21</v>
      </c>
      <c r="F101" s="41"/>
      <c r="G101" s="534" t="s">
        <v>828</v>
      </c>
      <c r="H101" s="93" t="str">
        <f t="shared" si="79"/>
        <v>바로가기</v>
      </c>
      <c r="I101" s="542">
        <v>2</v>
      </c>
      <c r="J101" s="525">
        <v>14</v>
      </c>
      <c r="K101" s="121">
        <v>490</v>
      </c>
      <c r="L101" s="121">
        <v>540</v>
      </c>
      <c r="M101" s="270"/>
      <c r="N101" s="281"/>
      <c r="O101" s="282"/>
      <c r="P101" s="281"/>
      <c r="Q101" s="283"/>
      <c r="R101" s="271"/>
      <c r="S101" s="270" t="s">
        <v>112</v>
      </c>
      <c r="T101" s="269"/>
      <c r="U101" s="270" t="s">
        <v>300</v>
      </c>
      <c r="V101" s="269"/>
      <c r="W101" s="268"/>
      <c r="X101" s="269"/>
      <c r="Y101" s="147">
        <f t="shared" si="98"/>
        <v>2</v>
      </c>
      <c r="Z101" s="149">
        <f t="shared" si="99"/>
        <v>2</v>
      </c>
      <c r="AA101" s="150">
        <f t="shared" si="100"/>
        <v>0</v>
      </c>
      <c r="AB101" s="147">
        <f t="array" ref="AB101">(SUM(LEN($M101:$X101)-LEN(SUBSTITUTE($M101:$X101,"역삼","")))/LEN("역삼"))</f>
        <v>0</v>
      </c>
      <c r="AC101" s="147">
        <f t="array" ref="AC101">SUM(SUM(LEN($M101:X101)-LEN(SUBSTITUTE($M101:X101,"선릉","")))/LEN("선릉"),SUM(LEN(M101:$X101)-LEN(SUBSTITUTE($M101:$X101,"가산","")))/LEN("가산"))</f>
        <v>0</v>
      </c>
      <c r="AD101" s="150">
        <f t="shared" ref="AD101:AD109" si="107">SUM(AE101:AO101)</f>
        <v>2</v>
      </c>
      <c r="AE101" s="147">
        <f t="array" ref="AE101">(SUM(LEN($M101:$X101)-LEN(SUBSTITUTE($M101:$X101,"대전","")))/LEN("대전"))</f>
        <v>1</v>
      </c>
      <c r="AF101" s="147">
        <f t="array" ref="AF101">(SUM(LEN($M101:$X101)-LEN(SUBSTITUTE($M101:$X101,"대구","")))/LEN("대구"))</f>
        <v>0</v>
      </c>
      <c r="AG101" s="147">
        <f t="array" ref="AG101">(SUM(LEN($M101:$X101)-LEN(SUBSTITUTE($M101:$X101,"부산","")))/LEN("부산"))</f>
        <v>0</v>
      </c>
      <c r="AH101" s="147">
        <f t="array" ref="AH101">(SUM(LEN($M101:$X101)-LEN(SUBSTITUTE($M101:$X101,"광주","")))/LEN("광주"))</f>
        <v>0</v>
      </c>
      <c r="AI101" s="147">
        <f t="array" ref="AI101">SUM(SUM(LEN($M101:$X101)-LEN(SUBSTITUTE($M101:$X101,"수원","")))/LEN("수원"),SUM(LEN($M101:$X101)-LEN(SUBSTITUTE($M101:$X101,"춘천","")))/LEN("춘천"),SUM(LEN($M101:$X101)-LEN(SUBSTITUTE($M101:$X101,"의정부","")))/LEN("의정부"),SUM(LEN($M101:$X101)-LEN(SUBSTITUTE($M101:$X101,"원주","")))/LEN("원주"))</f>
        <v>0</v>
      </c>
      <c r="AJ101" s="147">
        <f t="array" ref="AJ101">(SUM(LEN($M101:$X101)-LEN(SUBSTITUTE($M101:$X101,"청주","")))/LEN("청주"))</f>
        <v>1</v>
      </c>
      <c r="AK101" s="147">
        <f t="array" ref="AK101">(SUM(LEN($M101:$X101)-LEN(SUBSTITUTE($M101:$X101,"인천","")))/LEN("인천"))</f>
        <v>0</v>
      </c>
      <c r="AL101" s="147">
        <f t="array" ref="AL101">SUM(SUM(LEN($M101:X101)-LEN(SUBSTITUTE($M101:X101,"충북","")))/LEN("충북"),SUM(LEN(M101:$X101)-LEN(SUBSTITUTE($M101:$X101,"아산","")))/LEN("아산"))</f>
        <v>0</v>
      </c>
      <c r="AM101" s="147">
        <f t="array" ref="AM101">(SUM(LEN($M101:$X101)-LEN(SUBSTITUTE($M101:$X101,"울산","")))/LEN("울산"))</f>
        <v>0</v>
      </c>
      <c r="AN101" s="147">
        <f t="array" ref="AN101">(SUM(LEN($M101:$X101)-LEN(SUBSTITUTE($M101:$X101,"창원","")))/LEN("창원"))</f>
        <v>0</v>
      </c>
      <c r="AO101" s="147">
        <f t="array" ref="AO101">(SUM(LEN($M101:$X101)-LEN(SUBSTITUTE($M101:$X101,"전주","")))/LEN("전주"))</f>
        <v>0</v>
      </c>
      <c r="AP101" s="209">
        <f t="shared" si="102"/>
        <v>4</v>
      </c>
      <c r="AQ101" s="175">
        <f t="shared" si="103"/>
        <v>0</v>
      </c>
      <c r="AR101" s="174">
        <f t="shared" si="104"/>
        <v>0</v>
      </c>
      <c r="AS101" s="174">
        <f t="shared" si="104"/>
        <v>0</v>
      </c>
      <c r="AT101" s="175">
        <f t="shared" ref="AT101:AT109" si="108">SUM(AU101:BE101)</f>
        <v>4</v>
      </c>
      <c r="AU101" s="174">
        <f t="shared" si="106"/>
        <v>2</v>
      </c>
      <c r="AV101" s="174">
        <f t="shared" si="106"/>
        <v>0</v>
      </c>
      <c r="AW101" s="174">
        <f t="shared" si="106"/>
        <v>0</v>
      </c>
      <c r="AX101" s="174">
        <f t="shared" si="106"/>
        <v>0</v>
      </c>
      <c r="AY101" s="174">
        <f t="shared" si="106"/>
        <v>0</v>
      </c>
      <c r="AZ101" s="174">
        <f t="shared" si="106"/>
        <v>2</v>
      </c>
      <c r="BA101" s="174">
        <f t="shared" si="106"/>
        <v>0</v>
      </c>
      <c r="BB101" s="174">
        <f t="shared" si="106"/>
        <v>0</v>
      </c>
      <c r="BC101" s="174">
        <f t="shared" si="106"/>
        <v>0</v>
      </c>
      <c r="BD101" s="174">
        <f t="shared" si="106"/>
        <v>0</v>
      </c>
      <c r="BE101" s="174">
        <f t="shared" si="106"/>
        <v>0</v>
      </c>
      <c r="BK101" t="str">
        <f>IF(G101="","",VLOOKUP(G101,과정코드!$A$2:$B$494,2,0))</f>
        <v>COL0104573</v>
      </c>
      <c r="BL101" s="620"/>
    </row>
    <row r="102" spans="1:65" s="39" customFormat="1" ht="23.1" customHeight="1">
      <c r="A102" s="808"/>
      <c r="B102" s="40">
        <v>86</v>
      </c>
      <c r="C102" s="57" t="s">
        <v>130</v>
      </c>
      <c r="D102" s="41" t="s">
        <v>21</v>
      </c>
      <c r="E102" s="41"/>
      <c r="F102" s="41"/>
      <c r="G102" s="534" t="s">
        <v>825</v>
      </c>
      <c r="H102" s="93" t="str">
        <f t="shared" si="79"/>
        <v>바로가기</v>
      </c>
      <c r="I102" s="542">
        <v>2</v>
      </c>
      <c r="J102" s="525">
        <v>14</v>
      </c>
      <c r="K102" s="121">
        <v>490</v>
      </c>
      <c r="L102" s="121">
        <v>540</v>
      </c>
      <c r="M102" s="268"/>
      <c r="N102" s="271"/>
      <c r="O102" s="268"/>
      <c r="P102" s="269"/>
      <c r="Q102" s="268" t="s">
        <v>102</v>
      </c>
      <c r="R102" s="269"/>
      <c r="S102" s="270"/>
      <c r="T102" s="269"/>
      <c r="U102" s="270"/>
      <c r="V102" s="271"/>
      <c r="W102" s="270"/>
      <c r="X102" s="269"/>
      <c r="Y102" s="147">
        <f t="shared" si="98"/>
        <v>1</v>
      </c>
      <c r="Z102" s="149">
        <f t="shared" si="99"/>
        <v>1</v>
      </c>
      <c r="AA102" s="150">
        <f t="shared" si="100"/>
        <v>0</v>
      </c>
      <c r="AB102" s="147">
        <f t="array" ref="AB102">(SUM(LEN($M102:$X102)-LEN(SUBSTITUTE($M102:$X102,"역삼","")))/LEN("역삼"))</f>
        <v>0</v>
      </c>
      <c r="AC102" s="147">
        <f t="array" ref="AC102">SUM(SUM(LEN($M102:X102)-LEN(SUBSTITUTE($M102:X102,"선릉","")))/LEN("선릉"),SUM(LEN(M102:$X102)-LEN(SUBSTITUTE($M102:$X102,"가산","")))/LEN("가산"))</f>
        <v>0</v>
      </c>
      <c r="AD102" s="150">
        <f t="shared" si="107"/>
        <v>1</v>
      </c>
      <c r="AE102" s="147">
        <f t="array" ref="AE102">(SUM(LEN($M102:$X102)-LEN(SUBSTITUTE($M102:$X102,"대전","")))/LEN("대전"))</f>
        <v>1</v>
      </c>
      <c r="AF102" s="147">
        <f t="array" ref="AF102">(SUM(LEN($M102:$X102)-LEN(SUBSTITUTE($M102:$X102,"대구","")))/LEN("대구"))</f>
        <v>0</v>
      </c>
      <c r="AG102" s="147">
        <f t="array" ref="AG102">(SUM(LEN($M102:$X102)-LEN(SUBSTITUTE($M102:$X102,"부산","")))/LEN("부산"))</f>
        <v>0</v>
      </c>
      <c r="AH102" s="147">
        <f t="array" ref="AH102">(SUM(LEN($M102:$X102)-LEN(SUBSTITUTE($M102:$X102,"광주","")))/LEN("광주"))</f>
        <v>0</v>
      </c>
      <c r="AI102" s="147">
        <f t="array" ref="AI102">SUM(SUM(LEN($M102:$X102)-LEN(SUBSTITUTE($M102:$X102,"수원","")))/LEN("수원"),SUM(LEN($M102:$X102)-LEN(SUBSTITUTE($M102:$X102,"춘천","")))/LEN("춘천"),SUM(LEN($M102:$X102)-LEN(SUBSTITUTE($M102:$X102,"의정부","")))/LEN("의정부"),SUM(LEN($M102:$X102)-LEN(SUBSTITUTE($M102:$X102,"원주","")))/LEN("원주"))</f>
        <v>0</v>
      </c>
      <c r="AJ102" s="147">
        <f t="array" ref="AJ102">(SUM(LEN($M102:$X102)-LEN(SUBSTITUTE($M102:$X102,"청주","")))/LEN("청주"))</f>
        <v>0</v>
      </c>
      <c r="AK102" s="147">
        <f t="array" ref="AK102">(SUM(LEN($M102:$X102)-LEN(SUBSTITUTE($M102:$X102,"인천","")))/LEN("인천"))</f>
        <v>0</v>
      </c>
      <c r="AL102" s="147">
        <f t="array" ref="AL102">SUM(SUM(LEN($M102:X102)-LEN(SUBSTITUTE($M102:X102,"충북","")))/LEN("충북"),SUM(LEN(M102:$X102)-LEN(SUBSTITUTE($M102:$X102,"아산","")))/LEN("아산"))</f>
        <v>0</v>
      </c>
      <c r="AM102" s="147">
        <f t="array" ref="AM102">(SUM(LEN($M102:$X102)-LEN(SUBSTITUTE($M102:$X102,"울산","")))/LEN("울산"))</f>
        <v>0</v>
      </c>
      <c r="AN102" s="147">
        <f t="array" ref="AN102">(SUM(LEN($M102:$X102)-LEN(SUBSTITUTE($M102:$X102,"창원","")))/LEN("창원"))</f>
        <v>0</v>
      </c>
      <c r="AO102" s="147">
        <f t="array" ref="AO102">(SUM(LEN($M102:$X102)-LEN(SUBSTITUTE($M102:$X102,"전주","")))/LEN("전주"))</f>
        <v>0</v>
      </c>
      <c r="AP102" s="209">
        <f t="shared" si="102"/>
        <v>2</v>
      </c>
      <c r="AQ102" s="175">
        <f t="shared" si="103"/>
        <v>0</v>
      </c>
      <c r="AR102" s="174">
        <f t="shared" si="104"/>
        <v>0</v>
      </c>
      <c r="AS102" s="174">
        <f t="shared" si="104"/>
        <v>0</v>
      </c>
      <c r="AT102" s="175">
        <f t="shared" si="108"/>
        <v>2</v>
      </c>
      <c r="AU102" s="174">
        <f t="shared" si="106"/>
        <v>2</v>
      </c>
      <c r="AV102" s="174">
        <f t="shared" si="106"/>
        <v>0</v>
      </c>
      <c r="AW102" s="174">
        <f t="shared" si="106"/>
        <v>0</v>
      </c>
      <c r="AX102" s="174">
        <f t="shared" si="106"/>
        <v>0</v>
      </c>
      <c r="AY102" s="174">
        <f t="shared" si="106"/>
        <v>0</v>
      </c>
      <c r="AZ102" s="174">
        <f t="shared" si="106"/>
        <v>0</v>
      </c>
      <c r="BA102" s="174">
        <f t="shared" si="106"/>
        <v>0</v>
      </c>
      <c r="BB102" s="174">
        <f t="shared" si="106"/>
        <v>0</v>
      </c>
      <c r="BC102" s="174">
        <f t="shared" si="106"/>
        <v>0</v>
      </c>
      <c r="BD102" s="174">
        <f t="shared" si="106"/>
        <v>0</v>
      </c>
      <c r="BE102" s="174">
        <f t="shared" si="106"/>
        <v>0</v>
      </c>
      <c r="BK102" t="str">
        <f>IF(G102="","",VLOOKUP(G102,과정코드!$A$2:$B$494,2,0))</f>
        <v>COL0104574</v>
      </c>
      <c r="BL102" s="621"/>
    </row>
    <row r="103" spans="1:65" s="39" customFormat="1" ht="23.1" customHeight="1">
      <c r="A103" s="808"/>
      <c r="B103" s="40">
        <v>87</v>
      </c>
      <c r="C103" s="57" t="s">
        <v>130</v>
      </c>
      <c r="D103" s="41" t="s">
        <v>21</v>
      </c>
      <c r="E103" s="41" t="s">
        <v>21</v>
      </c>
      <c r="F103" s="41"/>
      <c r="G103" s="537" t="s">
        <v>1655</v>
      </c>
      <c r="H103" s="93" t="str">
        <f t="shared" si="79"/>
        <v>바로가기</v>
      </c>
      <c r="I103" s="542">
        <v>2</v>
      </c>
      <c r="J103" s="525">
        <v>15</v>
      </c>
      <c r="K103" s="121">
        <v>530</v>
      </c>
      <c r="L103" s="46">
        <v>580</v>
      </c>
      <c r="M103" s="268" t="s">
        <v>99</v>
      </c>
      <c r="N103" s="271" t="s">
        <v>172</v>
      </c>
      <c r="O103" s="268" t="s">
        <v>112</v>
      </c>
      <c r="P103" s="271"/>
      <c r="Q103" s="268" t="s">
        <v>2000</v>
      </c>
      <c r="R103" s="269"/>
      <c r="S103" s="270"/>
      <c r="T103" s="269"/>
      <c r="U103" s="268"/>
      <c r="V103" s="269"/>
      <c r="W103" s="270"/>
      <c r="X103" s="269"/>
      <c r="Y103" s="147">
        <v>16</v>
      </c>
      <c r="Z103" s="149">
        <f t="shared" si="99"/>
        <v>4</v>
      </c>
      <c r="AA103" s="150">
        <f t="shared" si="100"/>
        <v>0</v>
      </c>
      <c r="AB103" s="147">
        <f t="array" ref="AB103">(SUM(LEN($M103:$X103)-LEN(SUBSTITUTE($M103:$X103,"역삼","")))/LEN("역삼"))</f>
        <v>0</v>
      </c>
      <c r="AC103" s="147">
        <f t="array" ref="AC103">SUM(SUM(LEN($M103:X103)-LEN(SUBSTITUTE($M103:X103,"선릉","")))/LEN("선릉"),SUM(LEN(M103:$X103)-LEN(SUBSTITUTE($M103:$X103,"가산","")))/LEN("가산"))</f>
        <v>0</v>
      </c>
      <c r="AD103" s="150">
        <f t="shared" si="107"/>
        <v>4</v>
      </c>
      <c r="AE103" s="147">
        <f t="array" ref="AE103">(SUM(LEN($M103:$X103)-LEN(SUBSTITUTE($M103:$X103,"대전","")))/LEN("대전"))</f>
        <v>2</v>
      </c>
      <c r="AF103" s="147">
        <f t="array" ref="AF103">(SUM(LEN($M103:$X103)-LEN(SUBSTITUTE($M103:$X103,"대구","")))/LEN("대구"))</f>
        <v>0</v>
      </c>
      <c r="AG103" s="147">
        <f t="array" ref="AG103">(SUM(LEN($M103:$X103)-LEN(SUBSTITUTE($M103:$X103,"부산","")))/LEN("부산"))</f>
        <v>0</v>
      </c>
      <c r="AH103" s="147">
        <f t="array" ref="AH103">(SUM(LEN($M103:$X103)-LEN(SUBSTITUTE($M103:$X103,"광주","")))/LEN("광주"))</f>
        <v>0</v>
      </c>
      <c r="AI103" s="147">
        <f t="array" ref="AI103">SUM(SUM(LEN($M103:$X103)-LEN(SUBSTITUTE($M103:$X103,"수원","")))/LEN("수원"),SUM(LEN($M103:$X103)-LEN(SUBSTITUTE($M103:$X103,"춘천","")))/LEN("춘천"),SUM(LEN($M103:$X103)-LEN(SUBSTITUTE($M103:$X103,"의정부","")))/LEN("의정부"),SUM(LEN($M103:$X103)-LEN(SUBSTITUTE($M103:$X103,"원주","")))/LEN("원주"))</f>
        <v>0</v>
      </c>
      <c r="AJ103" s="147">
        <f t="array" ref="AJ103">(SUM(LEN($M103:$X103)-LEN(SUBSTITUTE($M103:$X103,"청주","")))/LEN("청주"))</f>
        <v>2</v>
      </c>
      <c r="AK103" s="147">
        <f t="array" ref="AK103">(SUM(LEN($M103:$X103)-LEN(SUBSTITUTE($M103:$X103,"인천","")))/LEN("인천"))</f>
        <v>0</v>
      </c>
      <c r="AL103" s="147">
        <f t="array" ref="AL103">SUM(SUM(LEN($M103:X103)-LEN(SUBSTITUTE($M103:X103,"충북","")))/LEN("충북"),SUM(LEN(M103:$X103)-LEN(SUBSTITUTE($M103:$X103,"아산","")))/LEN("아산"))</f>
        <v>0</v>
      </c>
      <c r="AM103" s="147">
        <f t="array" ref="AM103">(SUM(LEN($M103:$X103)-LEN(SUBSTITUTE($M103:$X103,"울산","")))/LEN("울산"))</f>
        <v>0</v>
      </c>
      <c r="AN103" s="147">
        <f t="array" ref="AN103">(SUM(LEN($M103:$X103)-LEN(SUBSTITUTE($M103:$X103,"창원","")))/LEN("창원"))</f>
        <v>0</v>
      </c>
      <c r="AO103" s="147">
        <f t="array" ref="AO103">(SUM(LEN($M103:$X103)-LEN(SUBSTITUTE($M103:$X103,"전주","")))/LEN("전주"))</f>
        <v>0</v>
      </c>
      <c r="AP103" s="209">
        <f t="shared" si="102"/>
        <v>8</v>
      </c>
      <c r="AQ103" s="175">
        <f t="shared" si="103"/>
        <v>0</v>
      </c>
      <c r="AR103" s="174">
        <f t="shared" si="104"/>
        <v>0</v>
      </c>
      <c r="AS103" s="174">
        <f t="shared" si="104"/>
        <v>0</v>
      </c>
      <c r="AT103" s="175">
        <f t="shared" si="108"/>
        <v>8</v>
      </c>
      <c r="AU103" s="174">
        <f t="shared" si="106"/>
        <v>4</v>
      </c>
      <c r="AV103" s="174">
        <f t="shared" si="106"/>
        <v>0</v>
      </c>
      <c r="AW103" s="174">
        <f t="shared" si="106"/>
        <v>0</v>
      </c>
      <c r="AX103" s="174">
        <f t="shared" si="106"/>
        <v>0</v>
      </c>
      <c r="AY103" s="174">
        <f t="shared" si="106"/>
        <v>0</v>
      </c>
      <c r="AZ103" s="174">
        <f t="shared" si="106"/>
        <v>4</v>
      </c>
      <c r="BA103" s="174">
        <f t="shared" si="106"/>
        <v>0</v>
      </c>
      <c r="BB103" s="174">
        <f t="shared" si="106"/>
        <v>0</v>
      </c>
      <c r="BC103" s="174">
        <f t="shared" si="106"/>
        <v>0</v>
      </c>
      <c r="BD103" s="174">
        <f t="shared" si="106"/>
        <v>0</v>
      </c>
      <c r="BE103" s="174">
        <f t="shared" si="106"/>
        <v>0</v>
      </c>
      <c r="BK103" t="str">
        <f>IF(G103="","",VLOOKUP(G103,과정코드!$A$2:$B$494,2,0))</f>
        <v>COL0104575</v>
      </c>
      <c r="BL103" s="618"/>
    </row>
    <row r="104" spans="1:65" s="39" customFormat="1" ht="23.1" customHeight="1">
      <c r="A104" s="808"/>
      <c r="B104" s="40">
        <v>88</v>
      </c>
      <c r="C104" s="57" t="s">
        <v>130</v>
      </c>
      <c r="D104" s="409"/>
      <c r="E104" s="41" t="s">
        <v>21</v>
      </c>
      <c r="F104" s="41"/>
      <c r="G104" s="537" t="s">
        <v>1927</v>
      </c>
      <c r="H104" s="93" t="str">
        <f t="shared" si="79"/>
        <v>바로가기</v>
      </c>
      <c r="I104" s="542">
        <v>3</v>
      </c>
      <c r="J104" s="525">
        <v>23</v>
      </c>
      <c r="K104" s="121">
        <v>660</v>
      </c>
      <c r="L104" s="121">
        <v>700</v>
      </c>
      <c r="M104" s="270"/>
      <c r="N104" s="271"/>
      <c r="O104" s="268" t="s">
        <v>818</v>
      </c>
      <c r="P104" s="271" t="s">
        <v>279</v>
      </c>
      <c r="Q104" s="268" t="s">
        <v>852</v>
      </c>
      <c r="R104" s="269"/>
      <c r="S104" s="270"/>
      <c r="T104" s="269"/>
      <c r="U104" s="268"/>
      <c r="V104" s="269"/>
      <c r="W104" s="268"/>
      <c r="X104" s="269"/>
      <c r="Y104" s="147">
        <v>6</v>
      </c>
      <c r="Z104" s="149">
        <f t="shared" si="99"/>
        <v>3</v>
      </c>
      <c r="AA104" s="150">
        <f t="shared" si="100"/>
        <v>0</v>
      </c>
      <c r="AB104" s="147">
        <f t="array" ref="AB104">(SUM(LEN($M104:$X104)-LEN(SUBSTITUTE($M104:$X104,"역삼","")))/LEN("역삼"))</f>
        <v>0</v>
      </c>
      <c r="AC104" s="147">
        <f t="array" ref="AC104">SUM(SUM(LEN($M104:X104)-LEN(SUBSTITUTE($M104:X104,"선릉","")))/LEN("선릉"),SUM(LEN(M104:$X104)-LEN(SUBSTITUTE($M104:$X104,"가산","")))/LEN("가산"))</f>
        <v>0</v>
      </c>
      <c r="AD104" s="150">
        <f t="shared" si="107"/>
        <v>3</v>
      </c>
      <c r="AE104" s="147">
        <f t="array" ref="AE104">(SUM(LEN($M104:$X104)-LEN(SUBSTITUTE($M104:$X104,"대전","")))/LEN("대전"))</f>
        <v>1</v>
      </c>
      <c r="AF104" s="147">
        <f t="array" ref="AF104">(SUM(LEN($M104:$X104)-LEN(SUBSTITUTE($M104:$X104,"대구","")))/LEN("대구"))</f>
        <v>0</v>
      </c>
      <c r="AG104" s="147">
        <f t="array" ref="AG104">(SUM(LEN($M104:$X104)-LEN(SUBSTITUTE($M104:$X104,"부산","")))/LEN("부산"))</f>
        <v>0</v>
      </c>
      <c r="AH104" s="147">
        <f t="array" ref="AH104">(SUM(LEN($M104:$X104)-LEN(SUBSTITUTE($M104:$X104,"광주","")))/LEN("광주"))</f>
        <v>0</v>
      </c>
      <c r="AI104" s="147">
        <f t="array" ref="AI104">SUM(SUM(LEN($M104:$X104)-LEN(SUBSTITUTE($M104:$X104,"수원","")))/LEN("수원"),SUM(LEN($M104:$X104)-LEN(SUBSTITUTE($M104:$X104,"춘천","")))/LEN("춘천"),SUM(LEN($M104:$X104)-LEN(SUBSTITUTE($M104:$X104,"의정부","")))/LEN("의정부"),SUM(LEN($M104:$X104)-LEN(SUBSTITUTE($M104:$X104,"원주","")))/LEN("원주"))</f>
        <v>0</v>
      </c>
      <c r="AJ104" s="147">
        <f t="array" ref="AJ104">(SUM(LEN($M104:$X104)-LEN(SUBSTITUTE($M104:$X104,"청주","")))/LEN("청주"))</f>
        <v>2</v>
      </c>
      <c r="AK104" s="147">
        <f t="array" ref="AK104">(SUM(LEN($M104:$X104)-LEN(SUBSTITUTE($M104:$X104,"인천","")))/LEN("인천"))</f>
        <v>0</v>
      </c>
      <c r="AL104" s="147">
        <f t="array" ref="AL104">SUM(SUM(LEN($M104:X104)-LEN(SUBSTITUTE($M104:X104,"충북","")))/LEN("충북"),SUM(LEN(M104:$X104)-LEN(SUBSTITUTE($M104:$X104,"아산","")))/LEN("아산"))</f>
        <v>0</v>
      </c>
      <c r="AM104" s="147">
        <f t="array" ref="AM104">(SUM(LEN($M104:$X104)-LEN(SUBSTITUTE($M104:$X104,"울산","")))/LEN("울산"))</f>
        <v>0</v>
      </c>
      <c r="AN104" s="147">
        <f t="array" ref="AN104">(SUM(LEN($M104:$X104)-LEN(SUBSTITUTE($M104:$X104,"창원","")))/LEN("창원"))</f>
        <v>0</v>
      </c>
      <c r="AO104" s="147">
        <f t="array" ref="AO104">(SUM(LEN($M104:$X104)-LEN(SUBSTITUTE($M104:$X104,"전주","")))/LEN("전주"))</f>
        <v>0</v>
      </c>
      <c r="AP104" s="209">
        <f t="shared" si="102"/>
        <v>9</v>
      </c>
      <c r="AQ104" s="175">
        <f t="shared" si="103"/>
        <v>0</v>
      </c>
      <c r="AR104" s="174">
        <f t="shared" si="104"/>
        <v>0</v>
      </c>
      <c r="AS104" s="174">
        <f t="shared" si="104"/>
        <v>0</v>
      </c>
      <c r="AT104" s="175">
        <f t="shared" si="108"/>
        <v>9</v>
      </c>
      <c r="AU104" s="174">
        <f t="shared" si="106"/>
        <v>3</v>
      </c>
      <c r="AV104" s="174">
        <f t="shared" si="106"/>
        <v>0</v>
      </c>
      <c r="AW104" s="174">
        <f t="shared" si="106"/>
        <v>0</v>
      </c>
      <c r="AX104" s="174">
        <f t="shared" si="106"/>
        <v>0</v>
      </c>
      <c r="AY104" s="174">
        <f t="shared" si="106"/>
        <v>0</v>
      </c>
      <c r="AZ104" s="174">
        <f t="shared" si="106"/>
        <v>6</v>
      </c>
      <c r="BA104" s="174">
        <f t="shared" si="106"/>
        <v>0</v>
      </c>
      <c r="BB104" s="174">
        <f t="shared" si="106"/>
        <v>0</v>
      </c>
      <c r="BC104" s="174">
        <f t="shared" si="106"/>
        <v>0</v>
      </c>
      <c r="BD104" s="174">
        <f t="shared" si="106"/>
        <v>0</v>
      </c>
      <c r="BE104" s="174">
        <f t="shared" si="106"/>
        <v>0</v>
      </c>
      <c r="BK104" t="str">
        <f>IF(G104="","",VLOOKUP(G104,과정코드!$A$2:$B$494,2,0))</f>
        <v>COL0104576</v>
      </c>
      <c r="BL104" s="619"/>
    </row>
    <row r="105" spans="1:65" s="39" customFormat="1" ht="23.1" customHeight="1">
      <c r="A105" s="809"/>
      <c r="B105" s="40">
        <v>89</v>
      </c>
      <c r="C105" s="56"/>
      <c r="D105" s="41" t="s">
        <v>21</v>
      </c>
      <c r="E105" s="56"/>
      <c r="F105" s="56"/>
      <c r="G105" s="534" t="s">
        <v>1928</v>
      </c>
      <c r="H105" s="93" t="str">
        <f t="shared" si="79"/>
        <v>바로가기</v>
      </c>
      <c r="I105" s="542">
        <v>4</v>
      </c>
      <c r="J105" s="525">
        <v>30</v>
      </c>
      <c r="K105" s="121">
        <v>840</v>
      </c>
      <c r="L105" s="121">
        <v>900</v>
      </c>
      <c r="M105" s="270"/>
      <c r="N105" s="271"/>
      <c r="O105" s="268"/>
      <c r="P105" s="271" t="s">
        <v>2001</v>
      </c>
      <c r="Q105" s="270"/>
      <c r="R105" s="269"/>
      <c r="S105" s="270"/>
      <c r="T105" s="269"/>
      <c r="U105" s="268"/>
      <c r="V105" s="269"/>
      <c r="W105" s="270"/>
      <c r="X105" s="269"/>
      <c r="Y105" s="147">
        <v>8</v>
      </c>
      <c r="Z105" s="149">
        <f t="shared" si="99"/>
        <v>1</v>
      </c>
      <c r="AA105" s="150">
        <f t="shared" si="100"/>
        <v>0</v>
      </c>
      <c r="AB105" s="147">
        <f t="array" ref="AB105">(SUM(LEN($M105:$X105)-LEN(SUBSTITUTE($M105:$X105,"역삼","")))/LEN("역삼"))</f>
        <v>0</v>
      </c>
      <c r="AC105" s="147">
        <f t="array" ref="AC105">SUM(SUM(LEN($M105:X105)-LEN(SUBSTITUTE($M105:X105,"선릉","")))/LEN("선릉"),SUM(LEN(M105:$X105)-LEN(SUBSTITUTE($M105:$X105,"가산","")))/LEN("가산"))</f>
        <v>0</v>
      </c>
      <c r="AD105" s="150">
        <f t="shared" si="107"/>
        <v>1</v>
      </c>
      <c r="AE105" s="147">
        <f t="array" ref="AE105">(SUM(LEN($M105:$X105)-LEN(SUBSTITUTE($M105:$X105,"대전","")))/LEN("대전"))</f>
        <v>0</v>
      </c>
      <c r="AF105" s="147">
        <f t="array" ref="AF105">(SUM(LEN($M105:$X105)-LEN(SUBSTITUTE($M105:$X105,"대구","")))/LEN("대구"))</f>
        <v>0</v>
      </c>
      <c r="AG105" s="147">
        <f t="array" ref="AG105">(SUM(LEN($M105:$X105)-LEN(SUBSTITUTE($M105:$X105,"부산","")))/LEN("부산"))</f>
        <v>0</v>
      </c>
      <c r="AH105" s="147">
        <f t="array" ref="AH105">(SUM(LEN($M105:$X105)-LEN(SUBSTITUTE($M105:$X105,"광주","")))/LEN("광주"))</f>
        <v>0</v>
      </c>
      <c r="AI105" s="147">
        <f t="array" ref="AI105">SUM(SUM(LEN($M105:$X105)-LEN(SUBSTITUTE($M105:$X105,"수원","")))/LEN("수원"),SUM(LEN($M105:$X105)-LEN(SUBSTITUTE($M105:$X105,"춘천","")))/LEN("춘천"),SUM(LEN($M105:$X105)-LEN(SUBSTITUTE($M105:$X105,"의정부","")))/LEN("의정부"),SUM(LEN($M105:$X105)-LEN(SUBSTITUTE($M105:$X105,"원주","")))/LEN("원주"))</f>
        <v>0</v>
      </c>
      <c r="AJ105" s="147">
        <f t="array" ref="AJ105">(SUM(LEN($M105:$X105)-LEN(SUBSTITUTE($M105:$X105,"청주","")))/LEN("청주"))</f>
        <v>1</v>
      </c>
      <c r="AK105" s="147">
        <f t="array" ref="AK105">(SUM(LEN($M105:$X105)-LEN(SUBSTITUTE($M105:$X105,"인천","")))/LEN("인천"))</f>
        <v>0</v>
      </c>
      <c r="AL105" s="147">
        <f t="array" ref="AL105">SUM(SUM(LEN($M105:X105)-LEN(SUBSTITUTE($M105:X105,"충북","")))/LEN("충북"),SUM(LEN(M105:$X105)-LEN(SUBSTITUTE($M105:$X105,"아산","")))/LEN("아산"))</f>
        <v>0</v>
      </c>
      <c r="AM105" s="147">
        <f t="array" ref="AM105">(SUM(LEN($M105:$X105)-LEN(SUBSTITUTE($M105:$X105,"울산","")))/LEN("울산"))</f>
        <v>0</v>
      </c>
      <c r="AN105" s="147">
        <f t="array" ref="AN105">(SUM(LEN($M105:$X105)-LEN(SUBSTITUTE($M105:$X105,"창원","")))/LEN("창원"))</f>
        <v>0</v>
      </c>
      <c r="AO105" s="147">
        <f t="array" ref="AO105">(SUM(LEN($M105:$X105)-LEN(SUBSTITUTE($M105:$X105,"전주","")))/LEN("전주"))</f>
        <v>0</v>
      </c>
      <c r="AP105" s="209">
        <f t="shared" si="102"/>
        <v>4</v>
      </c>
      <c r="AQ105" s="175">
        <f t="shared" si="103"/>
        <v>0</v>
      </c>
      <c r="AR105" s="174">
        <f t="shared" si="104"/>
        <v>0</v>
      </c>
      <c r="AS105" s="174">
        <f t="shared" si="104"/>
        <v>0</v>
      </c>
      <c r="AT105" s="175">
        <f t="shared" si="108"/>
        <v>4</v>
      </c>
      <c r="AU105" s="174">
        <f t="shared" si="106"/>
        <v>0</v>
      </c>
      <c r="AV105" s="174">
        <f t="shared" si="106"/>
        <v>0</v>
      </c>
      <c r="AW105" s="174">
        <f t="shared" si="106"/>
        <v>0</v>
      </c>
      <c r="AX105" s="174">
        <f t="shared" si="106"/>
        <v>0</v>
      </c>
      <c r="AY105" s="174">
        <f t="shared" si="106"/>
        <v>0</v>
      </c>
      <c r="AZ105" s="174">
        <f t="shared" si="106"/>
        <v>4</v>
      </c>
      <c r="BA105" s="174">
        <f t="shared" si="106"/>
        <v>0</v>
      </c>
      <c r="BB105" s="174">
        <f t="shared" si="106"/>
        <v>0</v>
      </c>
      <c r="BC105" s="174">
        <f t="shared" si="106"/>
        <v>0</v>
      </c>
      <c r="BD105" s="174">
        <f t="shared" si="106"/>
        <v>0</v>
      </c>
      <c r="BE105" s="174">
        <f t="shared" si="106"/>
        <v>0</v>
      </c>
      <c r="BK105" t="str">
        <f>IF(G105="","",VLOOKUP(G105,과정코드!$A$2:$B$494,2,0))</f>
        <v>COL0104577</v>
      </c>
      <c r="BL105" s="620"/>
    </row>
    <row r="106" spans="1:65" s="39" customFormat="1" ht="23.1" customHeight="1">
      <c r="A106" s="547" t="s">
        <v>809</v>
      </c>
      <c r="B106" s="40">
        <v>90</v>
      </c>
      <c r="C106" s="56" t="s">
        <v>130</v>
      </c>
      <c r="D106" s="41" t="s">
        <v>21</v>
      </c>
      <c r="E106" s="41" t="s">
        <v>21</v>
      </c>
      <c r="F106" s="41"/>
      <c r="G106" s="534" t="s">
        <v>191</v>
      </c>
      <c r="H106" s="93" t="str">
        <f t="shared" si="79"/>
        <v>바로가기</v>
      </c>
      <c r="I106" s="542">
        <v>2</v>
      </c>
      <c r="J106" s="525">
        <v>14</v>
      </c>
      <c r="K106" s="121">
        <v>490</v>
      </c>
      <c r="L106" s="121">
        <v>540</v>
      </c>
      <c r="M106" s="270"/>
      <c r="N106" s="269"/>
      <c r="O106" s="270"/>
      <c r="P106" s="269" t="s">
        <v>68</v>
      </c>
      <c r="Q106" s="270"/>
      <c r="R106" s="522"/>
      <c r="S106" s="270" t="s">
        <v>189</v>
      </c>
      <c r="T106" s="269"/>
      <c r="U106" s="270"/>
      <c r="V106" s="269"/>
      <c r="W106" s="270"/>
      <c r="X106" s="269"/>
      <c r="Y106" s="147">
        <f>COUNTA($M106:$X106)</f>
        <v>2</v>
      </c>
      <c r="Z106" s="149">
        <f t="shared" si="99"/>
        <v>2</v>
      </c>
      <c r="AA106" s="150">
        <f t="shared" si="100"/>
        <v>0</v>
      </c>
      <c r="AB106" s="147">
        <f t="array" ref="AB106">(SUM(LEN($M106:$X106)-LEN(SUBSTITUTE($M106:$X106,"역삼","")))/LEN("역삼"))</f>
        <v>0</v>
      </c>
      <c r="AC106" s="147">
        <f t="array" ref="AC106">SUM(SUM(LEN($M106:X106)-LEN(SUBSTITUTE($M106:X106,"선릉","")))/LEN("선릉"),SUM(LEN(M106:$X106)-LEN(SUBSTITUTE($M106:$X106,"가산","")))/LEN("가산"))</f>
        <v>0</v>
      </c>
      <c r="AD106" s="150">
        <f t="shared" si="107"/>
        <v>2</v>
      </c>
      <c r="AE106" s="147">
        <f t="array" ref="AE106">(SUM(LEN($M106:$X106)-LEN(SUBSTITUTE($M106:$X106,"대전","")))/LEN("대전"))</f>
        <v>1</v>
      </c>
      <c r="AF106" s="147">
        <f t="array" ref="AF106">(SUM(LEN($M106:$X106)-LEN(SUBSTITUTE($M106:$X106,"대구","")))/LEN("대구"))</f>
        <v>0</v>
      </c>
      <c r="AG106" s="147">
        <f t="array" ref="AG106">(SUM(LEN($M106:$X106)-LEN(SUBSTITUTE($M106:$X106,"부산","")))/LEN("부산"))</f>
        <v>0</v>
      </c>
      <c r="AH106" s="147">
        <f t="array" ref="AH106">(SUM(LEN($M106:$X106)-LEN(SUBSTITUTE($M106:$X106,"광주","")))/LEN("광주"))</f>
        <v>0</v>
      </c>
      <c r="AI106" s="147">
        <f t="array" ref="AI106">SUM(SUM(LEN($M106:$X106)-LEN(SUBSTITUTE($M106:$X106,"수원","")))/LEN("수원"),SUM(LEN($M106:$X106)-LEN(SUBSTITUTE($M106:$X106,"춘천","")))/LEN("춘천"),SUM(LEN($M106:$X106)-LEN(SUBSTITUTE($M106:$X106,"의정부","")))/LEN("의정부"),SUM(LEN($M106:$X106)-LEN(SUBSTITUTE($M106:$X106,"원주","")))/LEN("원주"))</f>
        <v>0</v>
      </c>
      <c r="AJ106" s="147">
        <f t="array" ref="AJ106">(SUM(LEN($M106:$X106)-LEN(SUBSTITUTE($M106:$X106,"청주","")))/LEN("청주"))</f>
        <v>1</v>
      </c>
      <c r="AK106" s="147">
        <f t="array" ref="AK106">(SUM(LEN($M106:$X106)-LEN(SUBSTITUTE($M106:$X106,"인천","")))/LEN("인천"))</f>
        <v>0</v>
      </c>
      <c r="AL106" s="147">
        <f t="array" ref="AL106">SUM(SUM(LEN($M106:X106)-LEN(SUBSTITUTE($M106:X106,"충북","")))/LEN("충북"),SUM(LEN(M106:$X106)-LEN(SUBSTITUTE($M106:$X106,"아산","")))/LEN("아산"))</f>
        <v>0</v>
      </c>
      <c r="AM106" s="147">
        <f t="array" ref="AM106">(SUM(LEN($M106:$X106)-LEN(SUBSTITUTE($M106:$X106,"울산","")))/LEN("울산"))</f>
        <v>0</v>
      </c>
      <c r="AN106" s="147">
        <f t="array" ref="AN106">(SUM(LEN($M106:$X106)-LEN(SUBSTITUTE($M106:$X106,"창원","")))/LEN("창원"))</f>
        <v>0</v>
      </c>
      <c r="AO106" s="147">
        <f t="array" ref="AO106">(SUM(LEN($M106:$X106)-LEN(SUBSTITUTE($M106:$X106,"전주","")))/LEN("전주"))</f>
        <v>0</v>
      </c>
      <c r="AP106" s="209">
        <f t="shared" si="102"/>
        <v>4</v>
      </c>
      <c r="AQ106" s="175">
        <f t="shared" si="103"/>
        <v>0</v>
      </c>
      <c r="AR106" s="174">
        <f t="shared" si="104"/>
        <v>0</v>
      </c>
      <c r="AS106" s="174">
        <f t="shared" si="104"/>
        <v>0</v>
      </c>
      <c r="AT106" s="175">
        <f t="shared" si="108"/>
        <v>4</v>
      </c>
      <c r="AU106" s="174">
        <f t="shared" si="106"/>
        <v>2</v>
      </c>
      <c r="AV106" s="174">
        <f t="shared" si="106"/>
        <v>0</v>
      </c>
      <c r="AW106" s="174">
        <f t="shared" si="106"/>
        <v>0</v>
      </c>
      <c r="AX106" s="174">
        <f t="shared" si="106"/>
        <v>0</v>
      </c>
      <c r="AY106" s="174">
        <f t="shared" si="106"/>
        <v>0</v>
      </c>
      <c r="AZ106" s="174">
        <f t="shared" si="106"/>
        <v>2</v>
      </c>
      <c r="BA106" s="174">
        <f t="shared" si="106"/>
        <v>0</v>
      </c>
      <c r="BB106" s="174">
        <f t="shared" si="106"/>
        <v>0</v>
      </c>
      <c r="BC106" s="174">
        <f t="shared" si="106"/>
        <v>0</v>
      </c>
      <c r="BD106" s="174">
        <f t="shared" si="106"/>
        <v>0</v>
      </c>
      <c r="BE106" s="174">
        <f t="shared" si="106"/>
        <v>0</v>
      </c>
      <c r="BK106" t="str">
        <f>IF(G106="","",VLOOKUP(G106,과정코드!$A$2:$B$494,2,0))</f>
        <v>COL0104578</v>
      </c>
      <c r="BL106" s="621"/>
    </row>
    <row r="107" spans="1:65" s="39" customFormat="1" ht="23.1" customHeight="1">
      <c r="A107" s="808" t="s">
        <v>2002</v>
      </c>
      <c r="B107" s="40">
        <v>91</v>
      </c>
      <c r="C107" s="57" t="s">
        <v>130</v>
      </c>
      <c r="D107" s="41" t="s">
        <v>21</v>
      </c>
      <c r="E107" s="41" t="s">
        <v>21</v>
      </c>
      <c r="F107" s="41"/>
      <c r="G107" s="534" t="s">
        <v>192</v>
      </c>
      <c r="H107" s="93" t="str">
        <f t="shared" si="79"/>
        <v>바로가기</v>
      </c>
      <c r="I107" s="542">
        <v>2</v>
      </c>
      <c r="J107" s="449">
        <v>15</v>
      </c>
      <c r="K107" s="121">
        <v>530</v>
      </c>
      <c r="L107" s="46">
        <v>580</v>
      </c>
      <c r="M107" s="268"/>
      <c r="N107" s="269"/>
      <c r="O107" s="270"/>
      <c r="P107" s="271"/>
      <c r="Q107" s="270"/>
      <c r="R107" s="271"/>
      <c r="S107" s="270"/>
      <c r="T107" s="269"/>
      <c r="U107" s="268" t="s">
        <v>101</v>
      </c>
      <c r="V107" s="269"/>
      <c r="W107" s="268"/>
      <c r="X107" s="269"/>
      <c r="Y107" s="147">
        <f t="shared" ref="Y107:Y109" si="109">COUNTA($M107:$X107)</f>
        <v>1</v>
      </c>
      <c r="Z107" s="149">
        <f t="shared" si="99"/>
        <v>1</v>
      </c>
      <c r="AA107" s="150">
        <f t="shared" si="100"/>
        <v>0</v>
      </c>
      <c r="AB107" s="147">
        <f t="array" ref="AB107">(SUM(LEN($M107:$X107)-LEN(SUBSTITUTE($M107:$X107,"역삼","")))/LEN("역삼"))</f>
        <v>0</v>
      </c>
      <c r="AC107" s="147">
        <f t="array" ref="AC107">SUM(SUM(LEN($M107:X107)-LEN(SUBSTITUTE($M107:X107,"선릉","")))/LEN("선릉"),SUM(LEN(M107:$X107)-LEN(SUBSTITUTE($M107:$X107,"가산","")))/LEN("가산"))</f>
        <v>0</v>
      </c>
      <c r="AD107" s="150">
        <f t="shared" si="107"/>
        <v>1</v>
      </c>
      <c r="AE107" s="147">
        <f t="array" ref="AE107">(SUM(LEN($M107:$X107)-LEN(SUBSTITUTE($M107:$X107,"대전","")))/LEN("대전"))</f>
        <v>1</v>
      </c>
      <c r="AF107" s="147">
        <f t="array" ref="AF107">(SUM(LEN($M107:$X107)-LEN(SUBSTITUTE($M107:$X107,"대구","")))/LEN("대구"))</f>
        <v>0</v>
      </c>
      <c r="AG107" s="147">
        <f t="array" ref="AG107">(SUM(LEN($M107:$X107)-LEN(SUBSTITUTE($M107:$X107,"부산","")))/LEN("부산"))</f>
        <v>0</v>
      </c>
      <c r="AH107" s="147">
        <f t="array" ref="AH107">(SUM(LEN($M107:$X107)-LEN(SUBSTITUTE($M107:$X107,"광주","")))/LEN("광주"))</f>
        <v>0</v>
      </c>
      <c r="AI107" s="147">
        <f t="array" ref="AI107">SUM(SUM(LEN($M107:$X107)-LEN(SUBSTITUTE($M107:$X107,"수원","")))/LEN("수원"),SUM(LEN($M107:$X107)-LEN(SUBSTITUTE($M107:$X107,"춘천","")))/LEN("춘천"),SUM(LEN($M107:$X107)-LEN(SUBSTITUTE($M107:$X107,"의정부","")))/LEN("의정부"),SUM(LEN($M107:$X107)-LEN(SUBSTITUTE($M107:$X107,"원주","")))/LEN("원주"))</f>
        <v>0</v>
      </c>
      <c r="AJ107" s="147">
        <f t="array" ref="AJ107">(SUM(LEN($M107:$X107)-LEN(SUBSTITUTE($M107:$X107,"청주","")))/LEN("청주"))</f>
        <v>0</v>
      </c>
      <c r="AK107" s="147">
        <f t="array" ref="AK107">(SUM(LEN($M107:$X107)-LEN(SUBSTITUTE($M107:$X107,"인천","")))/LEN("인천"))</f>
        <v>0</v>
      </c>
      <c r="AL107" s="147">
        <f t="array" ref="AL107">SUM(SUM(LEN($M107:X107)-LEN(SUBSTITUTE($M107:X107,"충북","")))/LEN("충북"),SUM(LEN(M107:$X107)-LEN(SUBSTITUTE($M107:$X107,"아산","")))/LEN("아산"))</f>
        <v>0</v>
      </c>
      <c r="AM107" s="147">
        <f t="array" ref="AM107">(SUM(LEN($M107:$X107)-LEN(SUBSTITUTE($M107:$X107,"울산","")))/LEN("울산"))</f>
        <v>0</v>
      </c>
      <c r="AN107" s="147">
        <f t="array" ref="AN107">(SUM(LEN($M107:$X107)-LEN(SUBSTITUTE($M107:$X107,"창원","")))/LEN("창원"))</f>
        <v>0</v>
      </c>
      <c r="AO107" s="147">
        <f t="array" ref="AO107">(SUM(LEN($M107:$X107)-LEN(SUBSTITUTE($M107:$X107,"전주","")))/LEN("전주"))</f>
        <v>0</v>
      </c>
      <c r="AP107" s="209">
        <f t="shared" si="102"/>
        <v>2</v>
      </c>
      <c r="AQ107" s="175">
        <f t="shared" si="103"/>
        <v>0</v>
      </c>
      <c r="AR107" s="174">
        <f t="shared" si="104"/>
        <v>0</v>
      </c>
      <c r="AS107" s="174">
        <f t="shared" si="104"/>
        <v>0</v>
      </c>
      <c r="AT107" s="175">
        <f t="shared" si="108"/>
        <v>2</v>
      </c>
      <c r="AU107" s="174">
        <f t="shared" si="106"/>
        <v>2</v>
      </c>
      <c r="AV107" s="174">
        <f t="shared" si="106"/>
        <v>0</v>
      </c>
      <c r="AW107" s="174">
        <f t="shared" si="106"/>
        <v>0</v>
      </c>
      <c r="AX107" s="174">
        <f t="shared" si="106"/>
        <v>0</v>
      </c>
      <c r="AY107" s="174">
        <f t="shared" si="106"/>
        <v>0</v>
      </c>
      <c r="AZ107" s="174">
        <f t="shared" si="106"/>
        <v>0</v>
      </c>
      <c r="BA107" s="174">
        <f t="shared" si="106"/>
        <v>0</v>
      </c>
      <c r="BB107" s="174">
        <f t="shared" si="106"/>
        <v>0</v>
      </c>
      <c r="BC107" s="174">
        <f t="shared" si="106"/>
        <v>0</v>
      </c>
      <c r="BD107" s="174">
        <f t="shared" si="106"/>
        <v>0</v>
      </c>
      <c r="BE107" s="174">
        <f t="shared" si="106"/>
        <v>0</v>
      </c>
      <c r="BK107" t="str">
        <f>IF(G107="","",VLOOKUP(G107,과정코드!$A$2:$B$494,2,0))</f>
        <v>COL0104583</v>
      </c>
      <c r="BL107" s="618"/>
    </row>
    <row r="108" spans="1:65" s="39" customFormat="1" ht="23.1" customHeight="1">
      <c r="A108" s="808"/>
      <c r="B108" s="40">
        <v>92</v>
      </c>
      <c r="C108" s="57" t="s">
        <v>130</v>
      </c>
      <c r="D108" s="41" t="s">
        <v>21</v>
      </c>
      <c r="E108" s="41" t="s">
        <v>21</v>
      </c>
      <c r="F108" s="41"/>
      <c r="G108" s="534" t="s">
        <v>193</v>
      </c>
      <c r="H108" s="93" t="str">
        <f t="shared" si="79"/>
        <v>바로가기</v>
      </c>
      <c r="I108" s="542">
        <v>3</v>
      </c>
      <c r="J108" s="525">
        <v>21</v>
      </c>
      <c r="K108" s="121">
        <v>620</v>
      </c>
      <c r="L108" s="121">
        <v>660</v>
      </c>
      <c r="M108" s="270"/>
      <c r="N108" s="269"/>
      <c r="O108" s="268"/>
      <c r="P108" s="269" t="s">
        <v>65</v>
      </c>
      <c r="Q108" s="286"/>
      <c r="R108" s="269"/>
      <c r="S108" s="270"/>
      <c r="T108" s="522"/>
      <c r="U108" s="268"/>
      <c r="V108" s="271"/>
      <c r="W108" s="270"/>
      <c r="X108" s="269"/>
      <c r="Y108" s="147">
        <f t="shared" si="109"/>
        <v>1</v>
      </c>
      <c r="Z108" s="149">
        <f t="shared" si="99"/>
        <v>1</v>
      </c>
      <c r="AA108" s="150">
        <f t="shared" si="100"/>
        <v>0</v>
      </c>
      <c r="AB108" s="147">
        <f t="array" ref="AB108">(SUM(LEN($M108:$X108)-LEN(SUBSTITUTE($M108:$X108,"역삼","")))/LEN("역삼"))</f>
        <v>0</v>
      </c>
      <c r="AC108" s="147">
        <f t="array" ref="AC108">SUM(SUM(LEN($M108:X108)-LEN(SUBSTITUTE($M108:X108,"선릉","")))/LEN("선릉"),SUM(LEN(M108:$X108)-LEN(SUBSTITUTE($M108:$X108,"가산","")))/LEN("가산"))</f>
        <v>0</v>
      </c>
      <c r="AD108" s="150">
        <f t="shared" si="107"/>
        <v>1</v>
      </c>
      <c r="AE108" s="147">
        <f t="array" ref="AE108">(SUM(LEN($M108:$X108)-LEN(SUBSTITUTE($M108:$X108,"대전","")))/LEN("대전"))</f>
        <v>1</v>
      </c>
      <c r="AF108" s="147">
        <f t="array" ref="AF108">(SUM(LEN($M108:$X108)-LEN(SUBSTITUTE($M108:$X108,"대구","")))/LEN("대구"))</f>
        <v>0</v>
      </c>
      <c r="AG108" s="147">
        <f t="array" ref="AG108">(SUM(LEN($M108:$X108)-LEN(SUBSTITUTE($M108:$X108,"부산","")))/LEN("부산"))</f>
        <v>0</v>
      </c>
      <c r="AH108" s="147">
        <f t="array" ref="AH108">(SUM(LEN($M108:$X108)-LEN(SUBSTITUTE($M108:$X108,"광주","")))/LEN("광주"))</f>
        <v>0</v>
      </c>
      <c r="AI108" s="147">
        <f t="array" ref="AI108">SUM(SUM(LEN($M108:$X108)-LEN(SUBSTITUTE($M108:$X108,"수원","")))/LEN("수원"),SUM(LEN($M108:$X108)-LEN(SUBSTITUTE($M108:$X108,"춘천","")))/LEN("춘천"),SUM(LEN($M108:$X108)-LEN(SUBSTITUTE($M108:$X108,"의정부","")))/LEN("의정부"),SUM(LEN($M108:$X108)-LEN(SUBSTITUTE($M108:$X108,"원주","")))/LEN("원주"))</f>
        <v>0</v>
      </c>
      <c r="AJ108" s="147">
        <f t="array" ref="AJ108">(SUM(LEN($M108:$X108)-LEN(SUBSTITUTE($M108:$X108,"청주","")))/LEN("청주"))</f>
        <v>0</v>
      </c>
      <c r="AK108" s="147">
        <f t="array" ref="AK108">(SUM(LEN($M108:$X108)-LEN(SUBSTITUTE($M108:$X108,"인천","")))/LEN("인천"))</f>
        <v>0</v>
      </c>
      <c r="AL108" s="147">
        <f t="array" ref="AL108">SUM(SUM(LEN($M108:X108)-LEN(SUBSTITUTE($M108:X108,"충북","")))/LEN("충북"),SUM(LEN(M108:$X108)-LEN(SUBSTITUTE($M108:$X108,"아산","")))/LEN("아산"))</f>
        <v>0</v>
      </c>
      <c r="AM108" s="147">
        <f t="array" ref="AM108">(SUM(LEN($M108:$X108)-LEN(SUBSTITUTE($M108:$X108,"울산","")))/LEN("울산"))</f>
        <v>0</v>
      </c>
      <c r="AN108" s="147">
        <f t="array" ref="AN108">(SUM(LEN($M108:$X108)-LEN(SUBSTITUTE($M108:$X108,"창원","")))/LEN("창원"))</f>
        <v>0</v>
      </c>
      <c r="AO108" s="147">
        <f t="array" ref="AO108">(SUM(LEN($M108:$X108)-LEN(SUBSTITUTE($M108:$X108,"전주","")))/LEN("전주"))</f>
        <v>0</v>
      </c>
      <c r="AP108" s="209">
        <f t="shared" si="102"/>
        <v>3</v>
      </c>
      <c r="AQ108" s="175">
        <f t="shared" si="103"/>
        <v>0</v>
      </c>
      <c r="AR108" s="174">
        <f t="shared" si="104"/>
        <v>0</v>
      </c>
      <c r="AS108" s="174">
        <f t="shared" si="104"/>
        <v>0</v>
      </c>
      <c r="AT108" s="175">
        <f t="shared" si="108"/>
        <v>3</v>
      </c>
      <c r="AU108" s="174">
        <f t="shared" si="106"/>
        <v>3</v>
      </c>
      <c r="AV108" s="174">
        <f t="shared" si="106"/>
        <v>0</v>
      </c>
      <c r="AW108" s="174">
        <f t="shared" si="106"/>
        <v>0</v>
      </c>
      <c r="AX108" s="174">
        <f t="shared" si="106"/>
        <v>0</v>
      </c>
      <c r="AY108" s="174">
        <f t="shared" si="106"/>
        <v>0</v>
      </c>
      <c r="AZ108" s="174">
        <f t="shared" si="106"/>
        <v>0</v>
      </c>
      <c r="BA108" s="174">
        <f t="shared" si="106"/>
        <v>0</v>
      </c>
      <c r="BB108" s="174">
        <f t="shared" si="106"/>
        <v>0</v>
      </c>
      <c r="BC108" s="174">
        <f t="shared" si="106"/>
        <v>0</v>
      </c>
      <c r="BD108" s="174">
        <f t="shared" si="106"/>
        <v>0</v>
      </c>
      <c r="BE108" s="174">
        <f t="shared" si="106"/>
        <v>0</v>
      </c>
      <c r="BK108" t="str">
        <f>IF(G108="","",VLOOKUP(G108,과정코드!$A$2:$B$494,2,0))</f>
        <v>COL0104584</v>
      </c>
      <c r="BL108" s="619"/>
    </row>
    <row r="109" spans="1:65" s="39" customFormat="1" ht="23.1" customHeight="1">
      <c r="A109" s="808"/>
      <c r="B109" s="40">
        <v>93</v>
      </c>
      <c r="C109" s="57"/>
      <c r="D109" s="41" t="s">
        <v>21</v>
      </c>
      <c r="E109" s="41" t="s">
        <v>21</v>
      </c>
      <c r="F109" s="41"/>
      <c r="G109" s="534" t="s">
        <v>194</v>
      </c>
      <c r="H109" s="93" t="str">
        <f t="shared" si="79"/>
        <v>바로가기</v>
      </c>
      <c r="I109" s="542">
        <v>4</v>
      </c>
      <c r="J109" s="525">
        <v>28</v>
      </c>
      <c r="K109" s="121">
        <v>800</v>
      </c>
      <c r="L109" s="121">
        <v>850</v>
      </c>
      <c r="M109" s="276"/>
      <c r="N109" s="269"/>
      <c r="O109" s="265"/>
      <c r="P109" s="528" t="s">
        <v>787</v>
      </c>
      <c r="Q109" s="270"/>
      <c r="R109" s="522"/>
      <c r="S109" s="268"/>
      <c r="T109" s="522"/>
      <c r="U109" s="276"/>
      <c r="V109" s="522"/>
      <c r="W109" s="276" t="s">
        <v>783</v>
      </c>
      <c r="X109" s="522"/>
      <c r="Y109" s="147">
        <f t="shared" si="109"/>
        <v>2</v>
      </c>
      <c r="Z109" s="149">
        <f t="shared" si="99"/>
        <v>2</v>
      </c>
      <c r="AA109" s="150">
        <f t="shared" si="100"/>
        <v>0</v>
      </c>
      <c r="AB109" s="147">
        <f t="array" ref="AB109">(SUM(LEN($M109:$X109)-LEN(SUBSTITUTE($M109:$X109,"역삼","")))/LEN("역삼"))</f>
        <v>0</v>
      </c>
      <c r="AC109" s="147">
        <f t="array" ref="AC109">SUM(SUM(LEN($M109:X109)-LEN(SUBSTITUTE($M109:X109,"선릉","")))/LEN("선릉"),SUM(LEN(M109:$X109)-LEN(SUBSTITUTE($M109:$X109,"가산","")))/LEN("가산"))</f>
        <v>0</v>
      </c>
      <c r="AD109" s="150">
        <f t="shared" si="107"/>
        <v>2</v>
      </c>
      <c r="AE109" s="147">
        <f t="array" ref="AE109">(SUM(LEN($M109:$X109)-LEN(SUBSTITUTE($M109:$X109,"대전","")))/LEN("대전"))</f>
        <v>2</v>
      </c>
      <c r="AF109" s="147">
        <f t="array" ref="AF109">(SUM(LEN($M109:$X109)-LEN(SUBSTITUTE($M109:$X109,"대구","")))/LEN("대구"))</f>
        <v>0</v>
      </c>
      <c r="AG109" s="147">
        <f t="array" ref="AG109">(SUM(LEN($M109:$X109)-LEN(SUBSTITUTE($M109:$X109,"부산","")))/LEN("부산"))</f>
        <v>0</v>
      </c>
      <c r="AH109" s="147">
        <f t="array" ref="AH109">(SUM(LEN($M109:$X109)-LEN(SUBSTITUTE($M109:$X109,"광주","")))/LEN("광주"))</f>
        <v>0</v>
      </c>
      <c r="AI109" s="147">
        <f t="array" ref="AI109">SUM(SUM(LEN($M109:$X109)-LEN(SUBSTITUTE($M109:$X109,"수원","")))/LEN("수원"),SUM(LEN($M109:$X109)-LEN(SUBSTITUTE($M109:$X109,"춘천","")))/LEN("춘천"),SUM(LEN($M109:$X109)-LEN(SUBSTITUTE($M109:$X109,"의정부","")))/LEN("의정부"),SUM(LEN($M109:$X109)-LEN(SUBSTITUTE($M109:$X109,"원주","")))/LEN("원주"))</f>
        <v>0</v>
      </c>
      <c r="AJ109" s="147">
        <f t="array" ref="AJ109">(SUM(LEN($M109:$X109)-LEN(SUBSTITUTE($M109:$X109,"청주","")))/LEN("청주"))</f>
        <v>0</v>
      </c>
      <c r="AK109" s="147">
        <f t="array" ref="AK109">(SUM(LEN($M109:$X109)-LEN(SUBSTITUTE($M109:$X109,"인천","")))/LEN("인천"))</f>
        <v>0</v>
      </c>
      <c r="AL109" s="147">
        <f t="array" ref="AL109">SUM(SUM(LEN($M109:X109)-LEN(SUBSTITUTE($M109:X109,"충북","")))/LEN("충북"),SUM(LEN(M109:$X109)-LEN(SUBSTITUTE($M109:$X109,"아산","")))/LEN("아산"))</f>
        <v>0</v>
      </c>
      <c r="AM109" s="147">
        <f t="array" ref="AM109">(SUM(LEN($M109:$X109)-LEN(SUBSTITUTE($M109:$X109,"울산","")))/LEN("울산"))</f>
        <v>0</v>
      </c>
      <c r="AN109" s="147">
        <f t="array" ref="AN109">(SUM(LEN($M109:$X109)-LEN(SUBSTITUTE($M109:$X109,"창원","")))/LEN("창원"))</f>
        <v>0</v>
      </c>
      <c r="AO109" s="147">
        <f t="array" ref="AO109">(SUM(LEN($M109:$X109)-LEN(SUBSTITUTE($M109:$X109,"전주","")))/LEN("전주"))</f>
        <v>0</v>
      </c>
      <c r="AP109" s="209">
        <f t="shared" si="102"/>
        <v>8</v>
      </c>
      <c r="AQ109" s="175">
        <f t="shared" si="103"/>
        <v>0</v>
      </c>
      <c r="AR109" s="174">
        <f t="shared" si="104"/>
        <v>0</v>
      </c>
      <c r="AS109" s="174">
        <f t="shared" si="104"/>
        <v>0</v>
      </c>
      <c r="AT109" s="175">
        <f t="shared" si="108"/>
        <v>8</v>
      </c>
      <c r="AU109" s="174">
        <f t="shared" si="106"/>
        <v>8</v>
      </c>
      <c r="AV109" s="174">
        <f t="shared" si="106"/>
        <v>0</v>
      </c>
      <c r="AW109" s="174">
        <f t="shared" si="106"/>
        <v>0</v>
      </c>
      <c r="AX109" s="174">
        <f t="shared" si="106"/>
        <v>0</v>
      </c>
      <c r="AY109" s="174">
        <f t="shared" si="106"/>
        <v>0</v>
      </c>
      <c r="AZ109" s="174">
        <f t="shared" si="106"/>
        <v>0</v>
      </c>
      <c r="BA109" s="174">
        <f t="shared" si="106"/>
        <v>0</v>
      </c>
      <c r="BB109" s="174">
        <f t="shared" si="106"/>
        <v>0</v>
      </c>
      <c r="BC109" s="174">
        <f t="shared" si="106"/>
        <v>0</v>
      </c>
      <c r="BD109" s="174">
        <f t="shared" si="106"/>
        <v>0</v>
      </c>
      <c r="BE109" s="174">
        <f t="shared" si="106"/>
        <v>0</v>
      </c>
      <c r="BK109" t="str">
        <f>IF(G109="","",VLOOKUP(G109,과정코드!$A$2:$B$494,2,0))</f>
        <v>COL0104585</v>
      </c>
      <c r="BL109" s="620"/>
      <c r="BM109" s="602"/>
    </row>
    <row r="110" spans="1:65" s="39" customFormat="1" ht="30" customHeight="1">
      <c r="A110" s="86" t="s">
        <v>1331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8"/>
      <c r="M110" s="85" t="s">
        <v>16</v>
      </c>
      <c r="N110" s="85" t="s">
        <v>7</v>
      </c>
      <c r="O110" s="85" t="s">
        <v>9</v>
      </c>
      <c r="P110" s="85" t="s">
        <v>1</v>
      </c>
      <c r="Q110" s="85" t="s">
        <v>14</v>
      </c>
      <c r="R110" s="85" t="s">
        <v>0</v>
      </c>
      <c r="S110" s="85" t="s">
        <v>17</v>
      </c>
      <c r="T110" s="85" t="s">
        <v>13</v>
      </c>
      <c r="U110" s="85" t="s">
        <v>2</v>
      </c>
      <c r="V110" s="85" t="s">
        <v>11</v>
      </c>
      <c r="W110" s="85" t="s">
        <v>8</v>
      </c>
      <c r="X110" s="85" t="s">
        <v>19</v>
      </c>
      <c r="Y110" s="152">
        <f>SUM(Y111:Y115)</f>
        <v>9</v>
      </c>
      <c r="Z110" s="152">
        <f t="shared" ref="Z110:BE110" si="110">SUM(Z111:Z121)</f>
        <v>16</v>
      </c>
      <c r="AA110" s="152">
        <f t="shared" si="110"/>
        <v>0</v>
      </c>
      <c r="AB110" s="152">
        <f t="shared" si="110"/>
        <v>0</v>
      </c>
      <c r="AC110" s="152">
        <f t="shared" si="110"/>
        <v>0</v>
      </c>
      <c r="AD110" s="152">
        <f t="shared" si="110"/>
        <v>16</v>
      </c>
      <c r="AE110" s="152">
        <f t="shared" si="110"/>
        <v>14</v>
      </c>
      <c r="AF110" s="152">
        <f t="shared" si="110"/>
        <v>0</v>
      </c>
      <c r="AG110" s="152">
        <f t="shared" si="110"/>
        <v>0</v>
      </c>
      <c r="AH110" s="152">
        <f t="shared" si="110"/>
        <v>0</v>
      </c>
      <c r="AI110" s="152">
        <f t="shared" si="110"/>
        <v>0</v>
      </c>
      <c r="AJ110" s="152">
        <f t="shared" si="110"/>
        <v>2</v>
      </c>
      <c r="AK110" s="152">
        <f t="shared" si="110"/>
        <v>0</v>
      </c>
      <c r="AL110" s="152">
        <f t="shared" si="110"/>
        <v>0</v>
      </c>
      <c r="AM110" s="152">
        <f t="shared" si="110"/>
        <v>0</v>
      </c>
      <c r="AN110" s="152">
        <f t="shared" si="110"/>
        <v>0</v>
      </c>
      <c r="AO110" s="152">
        <f t="shared" si="110"/>
        <v>0</v>
      </c>
      <c r="AP110" s="152">
        <f t="shared" si="110"/>
        <v>32</v>
      </c>
      <c r="AQ110" s="152">
        <f t="shared" si="110"/>
        <v>0</v>
      </c>
      <c r="AR110" s="152">
        <f t="shared" si="110"/>
        <v>0</v>
      </c>
      <c r="AS110" s="152">
        <f t="shared" si="110"/>
        <v>0</v>
      </c>
      <c r="AT110" s="152">
        <f t="shared" si="110"/>
        <v>32</v>
      </c>
      <c r="AU110" s="152">
        <f t="shared" si="110"/>
        <v>28</v>
      </c>
      <c r="AV110" s="152">
        <f t="shared" si="110"/>
        <v>0</v>
      </c>
      <c r="AW110" s="152">
        <f t="shared" si="110"/>
        <v>0</v>
      </c>
      <c r="AX110" s="152">
        <f t="shared" si="110"/>
        <v>0</v>
      </c>
      <c r="AY110" s="152">
        <f t="shared" si="110"/>
        <v>0</v>
      </c>
      <c r="AZ110" s="152">
        <f t="shared" si="110"/>
        <v>4</v>
      </c>
      <c r="BA110" s="152">
        <f t="shared" si="110"/>
        <v>0</v>
      </c>
      <c r="BB110" s="152">
        <f t="shared" si="110"/>
        <v>0</v>
      </c>
      <c r="BC110" s="152">
        <f t="shared" si="110"/>
        <v>0</v>
      </c>
      <c r="BD110" s="152">
        <f t="shared" si="110"/>
        <v>0</v>
      </c>
      <c r="BE110" s="152">
        <f t="shared" si="110"/>
        <v>0</v>
      </c>
      <c r="BK110" t="str">
        <f>IF(G110="","",VLOOKUP(G110,과정코드!$A$2:$B$494,2,0))</f>
        <v/>
      </c>
      <c r="BL110" s="621"/>
    </row>
    <row r="111" spans="1:65" s="39" customFormat="1" ht="23.1" customHeight="1">
      <c r="A111" s="824" t="s">
        <v>1343</v>
      </c>
      <c r="B111" s="40">
        <v>94</v>
      </c>
      <c r="C111" s="53" t="s">
        <v>130</v>
      </c>
      <c r="D111" s="41" t="s">
        <v>21</v>
      </c>
      <c r="E111" s="41" t="s">
        <v>21</v>
      </c>
      <c r="F111" s="41"/>
      <c r="G111" s="111" t="s">
        <v>132</v>
      </c>
      <c r="H111" s="93" t="str">
        <f t="shared" ref="H111:H121" si="111">IFERROR(HYPERLINK("https://www.ksaedu.or.kr/front/btoc/crs/off/crssesDetail.html?crscd="&amp;BK111,"바로가기"),"")</f>
        <v>바로가기</v>
      </c>
      <c r="I111" s="45">
        <v>2</v>
      </c>
      <c r="J111" s="44">
        <v>14</v>
      </c>
      <c r="K111" s="128">
        <v>490</v>
      </c>
      <c r="L111" s="128">
        <v>540</v>
      </c>
      <c r="M111" s="211"/>
      <c r="N111" s="44"/>
      <c r="O111" s="213"/>
      <c r="P111" s="220" t="s">
        <v>288</v>
      </c>
      <c r="Q111" s="213"/>
      <c r="R111" s="220"/>
      <c r="S111" s="211"/>
      <c r="T111" s="220"/>
      <c r="U111" s="211"/>
      <c r="V111" s="220"/>
      <c r="W111" s="213" t="s">
        <v>325</v>
      </c>
      <c r="X111" s="44"/>
      <c r="Y111" s="147">
        <f t="shared" ref="Y111:Y121" si="112">COUNTA($M111:$X111)</f>
        <v>2</v>
      </c>
      <c r="Z111" s="149">
        <f t="shared" ref="Z111:Z121" si="113">AA111+AD111</f>
        <v>2</v>
      </c>
      <c r="AA111" s="150">
        <f t="shared" ref="AA111:AA121" si="114">AB111+AC111</f>
        <v>0</v>
      </c>
      <c r="AB111" s="147">
        <f t="array" ref="AB111">(SUM(LEN($M111:$X111)-LEN(SUBSTITUTE($M111:$X111,"역삼","")))/LEN("역삼"))</f>
        <v>0</v>
      </c>
      <c r="AC111" s="147">
        <f t="array" ref="AC111">SUM(SUM(LEN($M111:X111)-LEN(SUBSTITUTE($M111:X111,"선릉","")))/LEN("선릉"),SUM(LEN(M111:$X111)-LEN(SUBSTITUTE($M111:$X111,"가산","")))/LEN("가산"))</f>
        <v>0</v>
      </c>
      <c r="AD111" s="150">
        <f t="shared" ref="AD111:AD112" si="115">SUM(AE111:AO111)</f>
        <v>2</v>
      </c>
      <c r="AE111" s="147">
        <f t="array" ref="AE111">(SUM(LEN($M111:$X111)-LEN(SUBSTITUTE($M111:$X111,"대전","")))/LEN("대전"))</f>
        <v>2</v>
      </c>
      <c r="AF111" s="147">
        <f t="array" ref="AF111">(SUM(LEN($M111:$X111)-LEN(SUBSTITUTE($M111:$X111,"대구","")))/LEN("대구"))</f>
        <v>0</v>
      </c>
      <c r="AG111" s="147">
        <f t="array" ref="AG111">(SUM(LEN($M111:$X111)-LEN(SUBSTITUTE($M111:$X111,"부산","")))/LEN("부산"))</f>
        <v>0</v>
      </c>
      <c r="AH111" s="147">
        <f t="array" ref="AH111">(SUM(LEN($M111:$X111)-LEN(SUBSTITUTE($M111:$X111,"광주","")))/LEN("광주"))</f>
        <v>0</v>
      </c>
      <c r="AI111" s="147">
        <f t="array" ref="AI111">SUM(SUM(LEN($M111:$X111)-LEN(SUBSTITUTE($M111:$X111,"수원","")))/LEN("수원"),SUM(LEN($M111:$X111)-LEN(SUBSTITUTE($M111:$X111,"춘천","")))/LEN("춘천"),SUM(LEN($M111:$X111)-LEN(SUBSTITUTE($M111:$X111,"의정부","")))/LEN("의정부"),SUM(LEN($M111:$X111)-LEN(SUBSTITUTE($M111:$X111,"원주","")))/LEN("원주"))</f>
        <v>0</v>
      </c>
      <c r="AJ111" s="147">
        <f t="array" ref="AJ111">(SUM(LEN($M111:$X111)-LEN(SUBSTITUTE($M111:$X111,"청주","")))/LEN("청주"))</f>
        <v>0</v>
      </c>
      <c r="AK111" s="147">
        <f t="array" ref="AK111">(SUM(LEN($M111:$X111)-LEN(SUBSTITUTE($M111:$X111,"인천","")))/LEN("인천"))</f>
        <v>0</v>
      </c>
      <c r="AL111" s="147">
        <f t="array" ref="AL111">SUM(SUM(LEN($M111:X111)-LEN(SUBSTITUTE($M111:X111,"충북","")))/LEN("충북"),SUM(LEN(M111:$X111)-LEN(SUBSTITUTE($M111:$X111,"아산","")))/LEN("아산"))</f>
        <v>0</v>
      </c>
      <c r="AM111" s="147">
        <f t="array" ref="AM111">(SUM(LEN($M111:$X111)-LEN(SUBSTITUTE($M111:$X111,"울산","")))/LEN("울산"))</f>
        <v>0</v>
      </c>
      <c r="AN111" s="147">
        <f t="array" ref="AN111">(SUM(LEN($M111:$X111)-LEN(SUBSTITUTE($M111:$X111,"창원","")))/LEN("창원"))</f>
        <v>0</v>
      </c>
      <c r="AO111" s="147">
        <f t="array" ref="AO111">(SUM(LEN($M111:$X111)-LEN(SUBSTITUTE($M111:$X111,"전주","")))/LEN("전주"))</f>
        <v>0</v>
      </c>
      <c r="AP111" s="176">
        <f t="shared" ref="AP111:AP121" si="116">AQ111+AT111</f>
        <v>4</v>
      </c>
      <c r="AQ111" s="175">
        <f>AR111+AS111</f>
        <v>0</v>
      </c>
      <c r="AR111" s="174">
        <f t="shared" ref="AR111:AS115" si="117">$I111*AB111</f>
        <v>0</v>
      </c>
      <c r="AS111" s="174">
        <f t="shared" si="117"/>
        <v>0</v>
      </c>
      <c r="AT111" s="175">
        <f t="shared" ref="AT111:AT112" si="118">SUM(AU111:BE111)</f>
        <v>4</v>
      </c>
      <c r="AU111" s="174">
        <f t="shared" ref="AU111:BE120" si="119">$I111*AE111</f>
        <v>4</v>
      </c>
      <c r="AV111" s="174">
        <f t="shared" si="119"/>
        <v>0</v>
      </c>
      <c r="AW111" s="174">
        <f t="shared" si="119"/>
        <v>0</v>
      </c>
      <c r="AX111" s="174">
        <f t="shared" si="119"/>
        <v>0</v>
      </c>
      <c r="AY111" s="174">
        <f t="shared" si="119"/>
        <v>0</v>
      </c>
      <c r="AZ111" s="174">
        <f t="shared" si="119"/>
        <v>0</v>
      </c>
      <c r="BA111" s="174">
        <f t="shared" si="119"/>
        <v>0</v>
      </c>
      <c r="BB111" s="174">
        <f t="shared" si="119"/>
        <v>0</v>
      </c>
      <c r="BC111" s="174">
        <f t="shared" si="119"/>
        <v>0</v>
      </c>
      <c r="BD111" s="174">
        <f t="shared" si="119"/>
        <v>0</v>
      </c>
      <c r="BE111" s="174">
        <f t="shared" si="119"/>
        <v>0</v>
      </c>
      <c r="BF111" s="247"/>
      <c r="BK111" t="str">
        <f>IF(G111="","",VLOOKUP(G111,과정코드!$A$2:$B$494,2,0))</f>
        <v>COL0104597</v>
      </c>
      <c r="BL111" s="618"/>
    </row>
    <row r="112" spans="1:65" s="39" customFormat="1" ht="23.1" customHeight="1">
      <c r="A112" s="825"/>
      <c r="B112" s="40">
        <v>95</v>
      </c>
      <c r="C112" s="53" t="s">
        <v>20</v>
      </c>
      <c r="D112" s="41" t="s">
        <v>21</v>
      </c>
      <c r="E112" s="41" t="s">
        <v>21</v>
      </c>
      <c r="F112" s="41"/>
      <c r="G112" s="111" t="s">
        <v>322</v>
      </c>
      <c r="H112" s="93" t="str">
        <f t="shared" si="111"/>
        <v>바로가기</v>
      </c>
      <c r="I112" s="45">
        <v>2</v>
      </c>
      <c r="J112" s="44">
        <v>14</v>
      </c>
      <c r="K112" s="128">
        <v>490</v>
      </c>
      <c r="L112" s="128">
        <v>540</v>
      </c>
      <c r="M112" s="211"/>
      <c r="N112" s="48"/>
      <c r="O112" s="211"/>
      <c r="P112" s="48"/>
      <c r="Q112" s="211"/>
      <c r="R112" s="48"/>
      <c r="S112" s="211" t="s">
        <v>81</v>
      </c>
      <c r="T112" s="48"/>
      <c r="U112" s="211"/>
      <c r="V112" s="48"/>
      <c r="W112" s="211"/>
      <c r="X112" s="48"/>
      <c r="Y112" s="147">
        <f t="shared" si="112"/>
        <v>1</v>
      </c>
      <c r="Z112" s="149">
        <f t="shared" si="113"/>
        <v>1</v>
      </c>
      <c r="AA112" s="150">
        <f t="shared" si="114"/>
        <v>0</v>
      </c>
      <c r="AB112" s="147">
        <f t="array" ref="AB112">(SUM(LEN($M112:$X112)-LEN(SUBSTITUTE($M112:$X112,"역삼","")))/LEN("역삼"))</f>
        <v>0</v>
      </c>
      <c r="AC112" s="147">
        <f t="array" ref="AC112">SUM(SUM(LEN($M112:X112)-LEN(SUBSTITUTE($M112:X112,"선릉","")))/LEN("선릉"),SUM(LEN(M112:$X112)-LEN(SUBSTITUTE($M112:$X112,"가산","")))/LEN("가산"))</f>
        <v>0</v>
      </c>
      <c r="AD112" s="150">
        <f t="shared" si="115"/>
        <v>1</v>
      </c>
      <c r="AE112" s="147">
        <f t="array" ref="AE112">(SUM(LEN($M112:$X112)-LEN(SUBSTITUTE($M112:$X112,"대전","")))/LEN("대전"))</f>
        <v>1</v>
      </c>
      <c r="AF112" s="147">
        <f t="array" ref="AF112">(SUM(LEN($M112:$X112)-LEN(SUBSTITUTE($M112:$X112,"대구","")))/LEN("대구"))</f>
        <v>0</v>
      </c>
      <c r="AG112" s="147">
        <f t="array" ref="AG112">(SUM(LEN($M112:$X112)-LEN(SUBSTITUTE($M112:$X112,"부산","")))/LEN("부산"))</f>
        <v>0</v>
      </c>
      <c r="AH112" s="147">
        <f t="array" ref="AH112">(SUM(LEN($M112:$X112)-LEN(SUBSTITUTE($M112:$X112,"광주","")))/LEN("광주"))</f>
        <v>0</v>
      </c>
      <c r="AI112" s="147">
        <f t="array" ref="AI112">SUM(SUM(LEN($M112:$X112)-LEN(SUBSTITUTE($M112:$X112,"수원","")))/LEN("수원"),SUM(LEN($M112:$X112)-LEN(SUBSTITUTE($M112:$X112,"춘천","")))/LEN("춘천"),SUM(LEN($M112:$X112)-LEN(SUBSTITUTE($M112:$X112,"의정부","")))/LEN("의정부"),SUM(LEN($M112:$X112)-LEN(SUBSTITUTE($M112:$X112,"원주","")))/LEN("원주"))</f>
        <v>0</v>
      </c>
      <c r="AJ112" s="147">
        <f t="array" ref="AJ112">(SUM(LEN($M112:$X112)-LEN(SUBSTITUTE($M112:$X112,"청주","")))/LEN("청주"))</f>
        <v>0</v>
      </c>
      <c r="AK112" s="147">
        <f t="array" ref="AK112">(SUM(LEN($M112:$X112)-LEN(SUBSTITUTE($M112:$X112,"인천","")))/LEN("인천"))</f>
        <v>0</v>
      </c>
      <c r="AL112" s="147">
        <f t="array" ref="AL112">SUM(SUM(LEN($M112:X112)-LEN(SUBSTITUTE($M112:X112,"충북","")))/LEN("충북"),SUM(LEN(M112:$X112)-LEN(SUBSTITUTE($M112:$X112,"아산","")))/LEN("아산"))</f>
        <v>0</v>
      </c>
      <c r="AM112" s="147">
        <f t="array" ref="AM112">(SUM(LEN($M112:$X112)-LEN(SUBSTITUTE($M112:$X112,"울산","")))/LEN("울산"))</f>
        <v>0</v>
      </c>
      <c r="AN112" s="147">
        <f t="array" ref="AN112">(SUM(LEN($M112:$X112)-LEN(SUBSTITUTE($M112:$X112,"창원","")))/LEN("창원"))</f>
        <v>0</v>
      </c>
      <c r="AO112" s="147">
        <f t="array" ref="AO112">(SUM(LEN($M112:$X112)-LEN(SUBSTITUTE($M112:$X112,"전주","")))/LEN("전주"))</f>
        <v>0</v>
      </c>
      <c r="AP112" s="176">
        <f t="shared" si="116"/>
        <v>2</v>
      </c>
      <c r="AQ112" s="175">
        <f t="shared" ref="AQ112:AQ121" si="120">AR112+AS112</f>
        <v>0</v>
      </c>
      <c r="AR112" s="174">
        <f t="shared" si="117"/>
        <v>0</v>
      </c>
      <c r="AS112" s="174">
        <f t="shared" si="117"/>
        <v>0</v>
      </c>
      <c r="AT112" s="175">
        <f t="shared" si="118"/>
        <v>2</v>
      </c>
      <c r="AU112" s="174">
        <f t="shared" si="119"/>
        <v>2</v>
      </c>
      <c r="AV112" s="174">
        <f t="shared" si="119"/>
        <v>0</v>
      </c>
      <c r="AW112" s="174">
        <f t="shared" si="119"/>
        <v>0</v>
      </c>
      <c r="AX112" s="174">
        <f t="shared" si="119"/>
        <v>0</v>
      </c>
      <c r="AY112" s="174">
        <f t="shared" si="119"/>
        <v>0</v>
      </c>
      <c r="AZ112" s="174">
        <f t="shared" si="119"/>
        <v>0</v>
      </c>
      <c r="BA112" s="174">
        <f t="shared" si="119"/>
        <v>0</v>
      </c>
      <c r="BB112" s="174">
        <f t="shared" si="119"/>
        <v>0</v>
      </c>
      <c r="BC112" s="174">
        <f t="shared" si="119"/>
        <v>0</v>
      </c>
      <c r="BD112" s="174">
        <f t="shared" si="119"/>
        <v>0</v>
      </c>
      <c r="BE112" s="174">
        <f t="shared" si="119"/>
        <v>0</v>
      </c>
      <c r="BF112" s="247"/>
      <c r="BK112" t="str">
        <f>IF(G112="","",VLOOKUP(G112,과정코드!$A$2:$B$494,2,0))</f>
        <v>COL0104598</v>
      </c>
      <c r="BL112" s="619"/>
    </row>
    <row r="113" spans="1:65" s="39" customFormat="1" ht="23.1" customHeight="1">
      <c r="A113" s="825"/>
      <c r="B113" s="40">
        <v>96</v>
      </c>
      <c r="C113" s="53" t="s">
        <v>20</v>
      </c>
      <c r="D113" s="41" t="s">
        <v>21</v>
      </c>
      <c r="E113" s="41" t="s">
        <v>21</v>
      </c>
      <c r="F113" s="156"/>
      <c r="G113" s="112" t="s">
        <v>133</v>
      </c>
      <c r="H113" s="93" t="str">
        <f t="shared" si="111"/>
        <v>바로가기</v>
      </c>
      <c r="I113" s="45">
        <v>2</v>
      </c>
      <c r="J113" s="44">
        <v>14</v>
      </c>
      <c r="K113" s="376">
        <v>490</v>
      </c>
      <c r="L113" s="128">
        <v>540</v>
      </c>
      <c r="M113" s="211"/>
      <c r="N113" s="248"/>
      <c r="O113" s="213" t="s">
        <v>1093</v>
      </c>
      <c r="P113" s="220"/>
      <c r="Q113" s="240"/>
      <c r="R113" s="220"/>
      <c r="S113" s="211" t="s">
        <v>92</v>
      </c>
      <c r="T113" s="220"/>
      <c r="U113" s="232"/>
      <c r="V113" s="220"/>
      <c r="W113" s="213"/>
      <c r="X113" s="245"/>
      <c r="Y113" s="147">
        <f t="shared" si="112"/>
        <v>2</v>
      </c>
      <c r="Z113" s="149">
        <f t="shared" si="113"/>
        <v>2</v>
      </c>
      <c r="AA113" s="150">
        <f t="shared" si="114"/>
        <v>0</v>
      </c>
      <c r="AB113" s="147">
        <f t="array" ref="AB113">(SUM(LEN($M113:$X113)-LEN(SUBSTITUTE($M113:$X113,"역삼","")))/LEN("역삼"))</f>
        <v>0</v>
      </c>
      <c r="AC113" s="147">
        <f t="array" ref="AC113">SUM(SUM(LEN($M113:X113)-LEN(SUBSTITUTE($M113:X113,"선릉","")))/LEN("선릉"),SUM(LEN(M113:$X113)-LEN(SUBSTITUTE($M113:$X113,"가산","")))/LEN("가산"))</f>
        <v>0</v>
      </c>
      <c r="AD113" s="150">
        <f t="shared" ref="AD113:AD121" si="121">SUM(AE113:AO113)</f>
        <v>2</v>
      </c>
      <c r="AE113" s="147">
        <f t="array" ref="AE113">(SUM(LEN($M113:$X113)-LEN(SUBSTITUTE($M113:$X113,"대전","")))/LEN("대전"))</f>
        <v>2</v>
      </c>
      <c r="AF113" s="147">
        <f t="array" ref="AF113">(SUM(LEN($M113:$X113)-LEN(SUBSTITUTE($M113:$X113,"대구","")))/LEN("대구"))</f>
        <v>0</v>
      </c>
      <c r="AG113" s="147">
        <f t="array" ref="AG113">(SUM(LEN($M113:$X113)-LEN(SUBSTITUTE($M113:$X113,"부산","")))/LEN("부산"))</f>
        <v>0</v>
      </c>
      <c r="AH113" s="147">
        <f t="array" ref="AH113">(SUM(LEN($M113:$X113)-LEN(SUBSTITUTE($M113:$X113,"광주","")))/LEN("광주"))</f>
        <v>0</v>
      </c>
      <c r="AI113" s="147">
        <f t="array" ref="AI113">SUM(SUM(LEN($M113:$X113)-LEN(SUBSTITUTE($M113:$X113,"수원","")))/LEN("수원"),SUM(LEN($M113:$X113)-LEN(SUBSTITUTE($M113:$X113,"춘천","")))/LEN("춘천"),SUM(LEN($M113:$X113)-LEN(SUBSTITUTE($M113:$X113,"의정부","")))/LEN("의정부"),SUM(LEN($M113:$X113)-LEN(SUBSTITUTE($M113:$X113,"원주","")))/LEN("원주"))</f>
        <v>0</v>
      </c>
      <c r="AJ113" s="147">
        <f t="array" ref="AJ113">(SUM(LEN($M113:$X113)-LEN(SUBSTITUTE($M113:$X113,"청주","")))/LEN("청주"))</f>
        <v>0</v>
      </c>
      <c r="AK113" s="147">
        <f t="array" ref="AK113">(SUM(LEN($M113:$X113)-LEN(SUBSTITUTE($M113:$X113,"인천","")))/LEN("인천"))</f>
        <v>0</v>
      </c>
      <c r="AL113" s="147">
        <f t="array" ref="AL113">SUM(SUM(LEN($M113:X113)-LEN(SUBSTITUTE($M113:X113,"충북","")))/LEN("충북"),SUM(LEN(M113:$X113)-LEN(SUBSTITUTE($M113:$X113,"아산","")))/LEN("아산"))</f>
        <v>0</v>
      </c>
      <c r="AM113" s="147">
        <f t="array" ref="AM113">(SUM(LEN($M113:$X113)-LEN(SUBSTITUTE($M113:$X113,"울산","")))/LEN("울산"))</f>
        <v>0</v>
      </c>
      <c r="AN113" s="147">
        <f t="array" ref="AN113">(SUM(LEN($M113:$X113)-LEN(SUBSTITUTE($M113:$X113,"창원","")))/LEN("창원"))</f>
        <v>0</v>
      </c>
      <c r="AO113" s="147">
        <f t="array" ref="AO113">(SUM(LEN($M113:$X113)-LEN(SUBSTITUTE($M113:$X113,"전주","")))/LEN("전주"))</f>
        <v>0</v>
      </c>
      <c r="AP113" s="176">
        <f t="shared" si="116"/>
        <v>4</v>
      </c>
      <c r="AQ113" s="175">
        <f t="shared" si="120"/>
        <v>0</v>
      </c>
      <c r="AR113" s="174">
        <f t="shared" si="117"/>
        <v>0</v>
      </c>
      <c r="AS113" s="174">
        <f t="shared" si="117"/>
        <v>0</v>
      </c>
      <c r="AT113" s="175">
        <f t="shared" ref="AT113:AT121" si="122">SUM(AU113:BE113)</f>
        <v>4</v>
      </c>
      <c r="AU113" s="174">
        <f t="shared" si="119"/>
        <v>4</v>
      </c>
      <c r="AV113" s="174">
        <f t="shared" si="119"/>
        <v>0</v>
      </c>
      <c r="AW113" s="174">
        <f t="shared" si="119"/>
        <v>0</v>
      </c>
      <c r="AX113" s="174">
        <f t="shared" si="119"/>
        <v>0</v>
      </c>
      <c r="AY113" s="174">
        <f t="shared" si="119"/>
        <v>0</v>
      </c>
      <c r="AZ113" s="174">
        <f t="shared" si="119"/>
        <v>0</v>
      </c>
      <c r="BA113" s="174">
        <f t="shared" si="119"/>
        <v>0</v>
      </c>
      <c r="BB113" s="174">
        <f t="shared" si="119"/>
        <v>0</v>
      </c>
      <c r="BC113" s="174">
        <f t="shared" si="119"/>
        <v>0</v>
      </c>
      <c r="BD113" s="174">
        <f t="shared" si="119"/>
        <v>0</v>
      </c>
      <c r="BE113" s="174">
        <f t="shared" si="119"/>
        <v>0</v>
      </c>
      <c r="BF113" s="247"/>
      <c r="BK113" t="str">
        <f>IF(G113="","",VLOOKUP(G113,과정코드!$A$2:$B$494,2,0))</f>
        <v>COL0104606</v>
      </c>
      <c r="BL113" s="620"/>
    </row>
    <row r="114" spans="1:65" s="39" customFormat="1" ht="23.1" customHeight="1">
      <c r="A114" s="825"/>
      <c r="B114" s="40">
        <v>97</v>
      </c>
      <c r="C114" s="53" t="s">
        <v>20</v>
      </c>
      <c r="D114" s="41" t="s">
        <v>21</v>
      </c>
      <c r="E114" s="41" t="s">
        <v>21</v>
      </c>
      <c r="F114" s="156"/>
      <c r="G114" s="112" t="s">
        <v>136</v>
      </c>
      <c r="H114" s="93" t="str">
        <f t="shared" si="111"/>
        <v>바로가기</v>
      </c>
      <c r="I114" s="45">
        <v>2</v>
      </c>
      <c r="J114" s="44">
        <v>14</v>
      </c>
      <c r="K114" s="376">
        <v>490</v>
      </c>
      <c r="L114" s="128">
        <v>540</v>
      </c>
      <c r="M114" s="211"/>
      <c r="N114" s="44"/>
      <c r="O114" s="213"/>
      <c r="P114" s="220" t="s">
        <v>140</v>
      </c>
      <c r="Q114" s="213" t="s">
        <v>1091</v>
      </c>
      <c r="R114" s="220"/>
      <c r="S114" s="211"/>
      <c r="T114" s="220"/>
      <c r="U114" s="213" t="s">
        <v>1090</v>
      </c>
      <c r="V114" s="227"/>
      <c r="W114" s="213"/>
      <c r="X114" s="220"/>
      <c r="Y114" s="147">
        <f t="shared" si="112"/>
        <v>3</v>
      </c>
      <c r="Z114" s="149">
        <f t="shared" si="113"/>
        <v>3</v>
      </c>
      <c r="AA114" s="150">
        <f t="shared" si="114"/>
        <v>0</v>
      </c>
      <c r="AB114" s="147">
        <f t="array" ref="AB114">(SUM(LEN($M114:$X114)-LEN(SUBSTITUTE($M114:$X114,"역삼","")))/LEN("역삼"))</f>
        <v>0</v>
      </c>
      <c r="AC114" s="147">
        <f t="array" ref="AC114">SUM(SUM(LEN($M114:X114)-LEN(SUBSTITUTE($M114:X114,"선릉","")))/LEN("선릉"),SUM(LEN(M114:$X114)-LEN(SUBSTITUTE($M114:$X114,"가산","")))/LEN("가산"))</f>
        <v>0</v>
      </c>
      <c r="AD114" s="150">
        <f t="shared" si="121"/>
        <v>3</v>
      </c>
      <c r="AE114" s="147">
        <f t="array" ref="AE114">(SUM(LEN($M114:$X114)-LEN(SUBSTITUTE($M114:$X114,"대전","")))/LEN("대전"))</f>
        <v>2</v>
      </c>
      <c r="AF114" s="147">
        <f t="array" ref="AF114">(SUM(LEN($M114:$X114)-LEN(SUBSTITUTE($M114:$X114,"대구","")))/LEN("대구"))</f>
        <v>0</v>
      </c>
      <c r="AG114" s="147">
        <f t="array" ref="AG114">(SUM(LEN($M114:$X114)-LEN(SUBSTITUTE($M114:$X114,"부산","")))/LEN("부산"))</f>
        <v>0</v>
      </c>
      <c r="AH114" s="147">
        <f t="array" ref="AH114">(SUM(LEN($M114:$X114)-LEN(SUBSTITUTE($M114:$X114,"광주","")))/LEN("광주"))</f>
        <v>0</v>
      </c>
      <c r="AI114" s="147">
        <f t="array" ref="AI114">SUM(SUM(LEN($M114:$X114)-LEN(SUBSTITUTE($M114:$X114,"수원","")))/LEN("수원"),SUM(LEN($M114:$X114)-LEN(SUBSTITUTE($M114:$X114,"춘천","")))/LEN("춘천"),SUM(LEN($M114:$X114)-LEN(SUBSTITUTE($M114:$X114,"의정부","")))/LEN("의정부"),SUM(LEN($M114:$X114)-LEN(SUBSTITUTE($M114:$X114,"원주","")))/LEN("원주"))</f>
        <v>0</v>
      </c>
      <c r="AJ114" s="147">
        <f t="array" ref="AJ114">(SUM(LEN($M114:$X114)-LEN(SUBSTITUTE($M114:$X114,"청주","")))/LEN("청주"))</f>
        <v>1</v>
      </c>
      <c r="AK114" s="147">
        <f t="array" ref="AK114">(SUM(LEN($M114:$X114)-LEN(SUBSTITUTE($M114:$X114,"인천","")))/LEN("인천"))</f>
        <v>0</v>
      </c>
      <c r="AL114" s="147">
        <f t="array" ref="AL114">SUM(SUM(LEN($M114:X114)-LEN(SUBSTITUTE($M114:X114,"충북","")))/LEN("충북"),SUM(LEN(M114:$X114)-LEN(SUBSTITUTE($M114:$X114,"아산","")))/LEN("아산"))</f>
        <v>0</v>
      </c>
      <c r="AM114" s="147">
        <f t="array" ref="AM114">(SUM(LEN($M114:$X114)-LEN(SUBSTITUTE($M114:$X114,"울산","")))/LEN("울산"))</f>
        <v>0</v>
      </c>
      <c r="AN114" s="147">
        <f t="array" ref="AN114">(SUM(LEN($M114:$X114)-LEN(SUBSTITUTE($M114:$X114,"창원","")))/LEN("창원"))</f>
        <v>0</v>
      </c>
      <c r="AO114" s="147">
        <f t="array" ref="AO114">(SUM(LEN($M114:$X114)-LEN(SUBSTITUTE($M114:$X114,"전주","")))/LEN("전주"))</f>
        <v>0</v>
      </c>
      <c r="AP114" s="176">
        <f t="shared" si="116"/>
        <v>6</v>
      </c>
      <c r="AQ114" s="175">
        <f t="shared" si="120"/>
        <v>0</v>
      </c>
      <c r="AR114" s="174">
        <f t="shared" si="117"/>
        <v>0</v>
      </c>
      <c r="AS114" s="174">
        <f t="shared" si="117"/>
        <v>0</v>
      </c>
      <c r="AT114" s="175">
        <f t="shared" si="122"/>
        <v>6</v>
      </c>
      <c r="AU114" s="174">
        <f t="shared" si="119"/>
        <v>4</v>
      </c>
      <c r="AV114" s="174">
        <f t="shared" si="119"/>
        <v>0</v>
      </c>
      <c r="AW114" s="174">
        <f t="shared" si="119"/>
        <v>0</v>
      </c>
      <c r="AX114" s="174">
        <f t="shared" si="119"/>
        <v>0</v>
      </c>
      <c r="AY114" s="174">
        <f t="shared" si="119"/>
        <v>0</v>
      </c>
      <c r="AZ114" s="174">
        <f t="shared" si="119"/>
        <v>2</v>
      </c>
      <c r="BA114" s="174">
        <f t="shared" si="119"/>
        <v>0</v>
      </c>
      <c r="BB114" s="174">
        <f t="shared" si="119"/>
        <v>0</v>
      </c>
      <c r="BC114" s="174">
        <f t="shared" si="119"/>
        <v>0</v>
      </c>
      <c r="BD114" s="174">
        <f t="shared" si="119"/>
        <v>0</v>
      </c>
      <c r="BE114" s="174">
        <f t="shared" si="119"/>
        <v>0</v>
      </c>
      <c r="BF114" s="247"/>
      <c r="BK114" t="str">
        <f>IF(G114="","",VLOOKUP(G114,과정코드!$A$2:$B$494,2,0))</f>
        <v>COL0104607</v>
      </c>
      <c r="BL114" s="621"/>
    </row>
    <row r="115" spans="1:65" s="39" customFormat="1" ht="23.1" customHeight="1">
      <c r="A115" s="825"/>
      <c r="B115" s="40">
        <v>98</v>
      </c>
      <c r="C115" s="53" t="s">
        <v>20</v>
      </c>
      <c r="D115" s="41" t="s">
        <v>21</v>
      </c>
      <c r="E115" s="41" t="s">
        <v>21</v>
      </c>
      <c r="F115" s="156"/>
      <c r="G115" s="112" t="s">
        <v>1088</v>
      </c>
      <c r="H115" s="93" t="str">
        <f t="shared" si="111"/>
        <v>바로가기</v>
      </c>
      <c r="I115" s="45">
        <v>2</v>
      </c>
      <c r="J115" s="44">
        <v>14</v>
      </c>
      <c r="K115" s="376">
        <v>490</v>
      </c>
      <c r="L115" s="128">
        <v>540</v>
      </c>
      <c r="M115" s="211"/>
      <c r="N115" s="48"/>
      <c r="O115" s="213"/>
      <c r="P115" s="220"/>
      <c r="Q115" s="213"/>
      <c r="R115" s="48"/>
      <c r="S115" s="211"/>
      <c r="T115" s="220"/>
      <c r="U115" s="213" t="s">
        <v>146</v>
      </c>
      <c r="V115" s="220"/>
      <c r="W115" s="213"/>
      <c r="X115" s="220"/>
      <c r="Y115" s="147">
        <f t="shared" si="112"/>
        <v>1</v>
      </c>
      <c r="Z115" s="149">
        <f t="shared" si="113"/>
        <v>1</v>
      </c>
      <c r="AA115" s="150">
        <f t="shared" si="114"/>
        <v>0</v>
      </c>
      <c r="AB115" s="147">
        <f t="array" ref="AB115">(SUM(LEN($M115:$X115)-LEN(SUBSTITUTE($M115:$X115,"역삼","")))/LEN("역삼"))</f>
        <v>0</v>
      </c>
      <c r="AC115" s="147">
        <f t="array" ref="AC115">SUM(SUM(LEN($M115:X115)-LEN(SUBSTITUTE($M115:X115,"선릉","")))/LEN("선릉"),SUM(LEN(M115:$X115)-LEN(SUBSTITUTE($M115:$X115,"가산","")))/LEN("가산"))</f>
        <v>0</v>
      </c>
      <c r="AD115" s="150">
        <f t="shared" si="121"/>
        <v>1</v>
      </c>
      <c r="AE115" s="147">
        <f t="array" ref="AE115">(SUM(LEN($M115:$X115)-LEN(SUBSTITUTE($M115:$X115,"대전","")))/LEN("대전"))</f>
        <v>0</v>
      </c>
      <c r="AF115" s="147">
        <f t="array" ref="AF115">(SUM(LEN($M115:$X115)-LEN(SUBSTITUTE($M115:$X115,"대구","")))/LEN("대구"))</f>
        <v>0</v>
      </c>
      <c r="AG115" s="147">
        <f t="array" ref="AG115">(SUM(LEN($M115:$X115)-LEN(SUBSTITUTE($M115:$X115,"부산","")))/LEN("부산"))</f>
        <v>0</v>
      </c>
      <c r="AH115" s="147">
        <f t="array" ref="AH115">(SUM(LEN($M115:$X115)-LEN(SUBSTITUTE($M115:$X115,"광주","")))/LEN("광주"))</f>
        <v>0</v>
      </c>
      <c r="AI115" s="147">
        <f t="array" ref="AI115">SUM(SUM(LEN($M115:$X115)-LEN(SUBSTITUTE($M115:$X115,"수원","")))/LEN("수원"),SUM(LEN($M115:$X115)-LEN(SUBSTITUTE($M115:$X115,"춘천","")))/LEN("춘천"),SUM(LEN($M115:$X115)-LEN(SUBSTITUTE($M115:$X115,"의정부","")))/LEN("의정부"),SUM(LEN($M115:$X115)-LEN(SUBSTITUTE($M115:$X115,"원주","")))/LEN("원주"))</f>
        <v>0</v>
      </c>
      <c r="AJ115" s="147">
        <f t="array" ref="AJ115">(SUM(LEN($M115:$X115)-LEN(SUBSTITUTE($M115:$X115,"청주","")))/LEN("청주"))</f>
        <v>1</v>
      </c>
      <c r="AK115" s="147">
        <f t="array" ref="AK115">(SUM(LEN($M115:$X115)-LEN(SUBSTITUTE($M115:$X115,"인천","")))/LEN("인천"))</f>
        <v>0</v>
      </c>
      <c r="AL115" s="147">
        <f t="array" ref="AL115">SUM(SUM(LEN($M115:X115)-LEN(SUBSTITUTE($M115:X115,"충북","")))/LEN("충북"),SUM(LEN(M115:$X115)-LEN(SUBSTITUTE($M115:$X115,"아산","")))/LEN("아산"))</f>
        <v>0</v>
      </c>
      <c r="AM115" s="147">
        <f t="array" ref="AM115">(SUM(LEN($M115:$X115)-LEN(SUBSTITUTE($M115:$X115,"울산","")))/LEN("울산"))</f>
        <v>0</v>
      </c>
      <c r="AN115" s="147">
        <f t="array" ref="AN115">(SUM(LEN($M115:$X115)-LEN(SUBSTITUTE($M115:$X115,"창원","")))/LEN("창원"))</f>
        <v>0</v>
      </c>
      <c r="AO115" s="147">
        <f t="array" ref="AO115">(SUM(LEN($M115:$X115)-LEN(SUBSTITUTE($M115:$X115,"전주","")))/LEN("전주"))</f>
        <v>0</v>
      </c>
      <c r="AP115" s="176">
        <f t="shared" si="116"/>
        <v>2</v>
      </c>
      <c r="AQ115" s="175">
        <f t="shared" si="120"/>
        <v>0</v>
      </c>
      <c r="AR115" s="174">
        <f t="shared" si="117"/>
        <v>0</v>
      </c>
      <c r="AS115" s="174">
        <f t="shared" si="117"/>
        <v>0</v>
      </c>
      <c r="AT115" s="175">
        <f t="shared" si="122"/>
        <v>2</v>
      </c>
      <c r="AU115" s="174">
        <f t="shared" si="119"/>
        <v>0</v>
      </c>
      <c r="AV115" s="174">
        <f t="shared" si="119"/>
        <v>0</v>
      </c>
      <c r="AW115" s="174">
        <f t="shared" si="119"/>
        <v>0</v>
      </c>
      <c r="AX115" s="174">
        <f t="shared" si="119"/>
        <v>0</v>
      </c>
      <c r="AY115" s="174">
        <f t="shared" si="119"/>
        <v>0</v>
      </c>
      <c r="AZ115" s="174">
        <f t="shared" si="119"/>
        <v>2</v>
      </c>
      <c r="BA115" s="174">
        <f t="shared" si="119"/>
        <v>0</v>
      </c>
      <c r="BB115" s="174">
        <f t="shared" si="119"/>
        <v>0</v>
      </c>
      <c r="BC115" s="174">
        <f t="shared" si="119"/>
        <v>0</v>
      </c>
      <c r="BD115" s="174">
        <f t="shared" si="119"/>
        <v>0</v>
      </c>
      <c r="BE115" s="174">
        <f t="shared" si="119"/>
        <v>0</v>
      </c>
      <c r="BK115" t="str">
        <f>IF(G115="","",VLOOKUP(G115,과정코드!$A$2:$B$494,2,0))</f>
        <v>COL0104609</v>
      </c>
      <c r="BL115" s="618"/>
    </row>
    <row r="116" spans="1:65" s="39" customFormat="1" ht="23.1" customHeight="1">
      <c r="A116" s="826"/>
      <c r="B116" s="40">
        <v>99</v>
      </c>
      <c r="C116" s="53" t="s">
        <v>20</v>
      </c>
      <c r="D116" s="41" t="s">
        <v>21</v>
      </c>
      <c r="E116" s="41" t="s">
        <v>21</v>
      </c>
      <c r="F116" s="156"/>
      <c r="G116" s="112" t="s">
        <v>1080</v>
      </c>
      <c r="H116" s="93" t="str">
        <f t="shared" si="111"/>
        <v>바로가기</v>
      </c>
      <c r="I116" s="45">
        <v>2</v>
      </c>
      <c r="J116" s="44">
        <v>14</v>
      </c>
      <c r="K116" s="376">
        <v>490</v>
      </c>
      <c r="L116" s="128">
        <v>540</v>
      </c>
      <c r="M116" s="211"/>
      <c r="N116" s="48"/>
      <c r="O116" s="213"/>
      <c r="P116" s="220"/>
      <c r="Q116" s="213"/>
      <c r="R116" s="48"/>
      <c r="S116" s="213"/>
      <c r="T116" s="48" t="s">
        <v>1079</v>
      </c>
      <c r="U116" s="213"/>
      <c r="V116" s="220"/>
      <c r="W116" s="213"/>
      <c r="X116" s="44"/>
      <c r="Y116" s="147">
        <f t="shared" si="112"/>
        <v>1</v>
      </c>
      <c r="Z116" s="149">
        <f t="shared" si="113"/>
        <v>1</v>
      </c>
      <c r="AA116" s="150">
        <f t="shared" si="114"/>
        <v>0</v>
      </c>
      <c r="AB116" s="147">
        <f t="array" ref="AB116">(SUM(LEN($M116:$X116)-LEN(SUBSTITUTE($M116:$X116,"역삼","")))/LEN("역삼"))</f>
        <v>0</v>
      </c>
      <c r="AC116" s="147">
        <f t="array" ref="AC116">SUM(SUM(LEN($M116:X116)-LEN(SUBSTITUTE($M116:X116,"선릉","")))/LEN("선릉"),SUM(LEN(M116:$X116)-LEN(SUBSTITUTE($M116:$X116,"가산","")))/LEN("가산"))</f>
        <v>0</v>
      </c>
      <c r="AD116" s="150">
        <f t="shared" si="121"/>
        <v>1</v>
      </c>
      <c r="AE116" s="147">
        <f t="array" ref="AE116">(SUM(LEN($M116:$X116)-LEN(SUBSTITUTE($M116:$X116,"대전","")))/LEN("대전"))</f>
        <v>1</v>
      </c>
      <c r="AF116" s="147">
        <f t="array" ref="AF116">(SUM(LEN($M116:$X116)-LEN(SUBSTITUTE($M116:$X116,"대구","")))/LEN("대구"))</f>
        <v>0</v>
      </c>
      <c r="AG116" s="147">
        <f t="array" ref="AG116">(SUM(LEN($M116:$X116)-LEN(SUBSTITUTE($M116:$X116,"부산","")))/LEN("부산"))</f>
        <v>0</v>
      </c>
      <c r="AH116" s="147">
        <f t="array" ref="AH116">(SUM(LEN($M116:$X116)-LEN(SUBSTITUTE($M116:$X116,"광주","")))/LEN("광주"))</f>
        <v>0</v>
      </c>
      <c r="AI116" s="147">
        <f t="array" ref="AI116">SUM(SUM(LEN($M116:$X116)-LEN(SUBSTITUTE($M116:$X116,"수원","")))/LEN("수원"),SUM(LEN($M116:$X116)-LEN(SUBSTITUTE($M116:$X116,"춘천","")))/LEN("춘천"),SUM(LEN($M116:$X116)-LEN(SUBSTITUTE($M116:$X116,"의정부","")))/LEN("의정부"),SUM(LEN($M116:$X116)-LEN(SUBSTITUTE($M116:$X116,"원주","")))/LEN("원주"))</f>
        <v>0</v>
      </c>
      <c r="AJ116" s="147">
        <f t="array" ref="AJ116">(SUM(LEN($M116:$X116)-LEN(SUBSTITUTE($M116:$X116,"청주","")))/LEN("청주"))</f>
        <v>0</v>
      </c>
      <c r="AK116" s="147">
        <f t="array" ref="AK116">(SUM(LEN($M116:$X116)-LEN(SUBSTITUTE($M116:$X116,"인천","")))/LEN("인천"))</f>
        <v>0</v>
      </c>
      <c r="AL116" s="147">
        <f t="array" ref="AL116">SUM(SUM(LEN($M116:X116)-LEN(SUBSTITUTE($M116:X116,"충북","")))/LEN("충북"),SUM(LEN(M116:$X116)-LEN(SUBSTITUTE($M116:$X116,"아산","")))/LEN("아산"))</f>
        <v>0</v>
      </c>
      <c r="AM116" s="147">
        <f t="array" ref="AM116">(SUM(LEN($M116:$X116)-LEN(SUBSTITUTE($M116:$X116,"울산","")))/LEN("울산"))</f>
        <v>0</v>
      </c>
      <c r="AN116" s="147">
        <f t="array" ref="AN116">(SUM(LEN($M116:$X116)-LEN(SUBSTITUTE($M116:$X116,"창원","")))/LEN("창원"))</f>
        <v>0</v>
      </c>
      <c r="AO116" s="147">
        <f t="array" ref="AO116">(SUM(LEN($M116:$X116)-LEN(SUBSTITUTE($M116:$X116,"전주","")))/LEN("전주"))</f>
        <v>0</v>
      </c>
      <c r="AP116" s="176">
        <f t="shared" si="116"/>
        <v>2</v>
      </c>
      <c r="AQ116" s="175">
        <f t="shared" si="120"/>
        <v>0</v>
      </c>
      <c r="AR116" s="174">
        <f t="shared" ref="AR116:AS121" si="123">$I116*AB116</f>
        <v>0</v>
      </c>
      <c r="AS116" s="174">
        <f t="shared" si="123"/>
        <v>0</v>
      </c>
      <c r="AT116" s="175">
        <f t="shared" si="122"/>
        <v>2</v>
      </c>
      <c r="AU116" s="174">
        <f t="shared" si="119"/>
        <v>2</v>
      </c>
      <c r="AV116" s="174">
        <f t="shared" si="119"/>
        <v>0</v>
      </c>
      <c r="AW116" s="174">
        <f t="shared" si="119"/>
        <v>0</v>
      </c>
      <c r="AX116" s="174">
        <f t="shared" si="119"/>
        <v>0</v>
      </c>
      <c r="AY116" s="174">
        <f t="shared" si="119"/>
        <v>0</v>
      </c>
      <c r="AZ116" s="174">
        <f t="shared" si="119"/>
        <v>0</v>
      </c>
      <c r="BA116" s="174">
        <f t="shared" si="119"/>
        <v>0</v>
      </c>
      <c r="BB116" s="174">
        <f t="shared" si="119"/>
        <v>0</v>
      </c>
      <c r="BC116" s="174">
        <f t="shared" si="119"/>
        <v>0</v>
      </c>
      <c r="BD116" s="174">
        <f t="shared" si="119"/>
        <v>0</v>
      </c>
      <c r="BE116" s="174">
        <f t="shared" si="119"/>
        <v>0</v>
      </c>
      <c r="BK116" t="str">
        <f>IF(G116="","",VLOOKUP(G116,과정코드!$A$2:$B$494,2,0))</f>
        <v>COL0104615</v>
      </c>
      <c r="BL116" s="619"/>
    </row>
    <row r="117" spans="1:65" s="39" customFormat="1" ht="23.1" customHeight="1">
      <c r="A117" s="819" t="s">
        <v>1332</v>
      </c>
      <c r="B117" s="40">
        <v>100</v>
      </c>
      <c r="C117" s="53" t="s">
        <v>20</v>
      </c>
      <c r="D117" s="41" t="s">
        <v>21</v>
      </c>
      <c r="E117" s="41" t="s">
        <v>21</v>
      </c>
      <c r="F117" s="156"/>
      <c r="G117" s="112" t="s">
        <v>248</v>
      </c>
      <c r="H117" s="93" t="str">
        <f t="shared" si="111"/>
        <v>바로가기</v>
      </c>
      <c r="I117" s="45">
        <v>2</v>
      </c>
      <c r="J117" s="44">
        <v>14</v>
      </c>
      <c r="K117" s="376">
        <v>490</v>
      </c>
      <c r="L117" s="128">
        <v>540</v>
      </c>
      <c r="M117" s="211"/>
      <c r="N117" s="48"/>
      <c r="O117" s="213"/>
      <c r="P117" s="48"/>
      <c r="Q117" s="232"/>
      <c r="R117" s="220"/>
      <c r="S117" s="213"/>
      <c r="T117" s="48"/>
      <c r="U117" s="211"/>
      <c r="V117" s="220"/>
      <c r="W117" s="213"/>
      <c r="X117" s="44" t="s">
        <v>102</v>
      </c>
      <c r="Y117" s="147">
        <f t="shared" si="112"/>
        <v>1</v>
      </c>
      <c r="Z117" s="149">
        <f t="shared" si="113"/>
        <v>1</v>
      </c>
      <c r="AA117" s="150">
        <f t="shared" si="114"/>
        <v>0</v>
      </c>
      <c r="AB117" s="147">
        <f t="array" ref="AB117">(SUM(LEN($M117:$X117)-LEN(SUBSTITUTE($M117:$X117,"역삼","")))/LEN("역삼"))</f>
        <v>0</v>
      </c>
      <c r="AC117" s="147">
        <f t="array" ref="AC117">SUM(SUM(LEN($M117:X117)-LEN(SUBSTITUTE($M117:X117,"선릉","")))/LEN("선릉"),SUM(LEN(M117:$X117)-LEN(SUBSTITUTE($M117:$X117,"가산","")))/LEN("가산"))</f>
        <v>0</v>
      </c>
      <c r="AD117" s="150">
        <f t="shared" si="121"/>
        <v>1</v>
      </c>
      <c r="AE117" s="147">
        <f t="array" ref="AE117">(SUM(LEN($M117:$X117)-LEN(SUBSTITUTE($M117:$X117,"대전","")))/LEN("대전"))</f>
        <v>1</v>
      </c>
      <c r="AF117" s="147">
        <f t="array" ref="AF117">(SUM(LEN($M117:$X117)-LEN(SUBSTITUTE($M117:$X117,"대구","")))/LEN("대구"))</f>
        <v>0</v>
      </c>
      <c r="AG117" s="147">
        <f t="array" ref="AG117">(SUM(LEN($M117:$X117)-LEN(SUBSTITUTE($M117:$X117,"부산","")))/LEN("부산"))</f>
        <v>0</v>
      </c>
      <c r="AH117" s="147">
        <f t="array" ref="AH117">(SUM(LEN($M117:$X117)-LEN(SUBSTITUTE($M117:$X117,"광주","")))/LEN("광주"))</f>
        <v>0</v>
      </c>
      <c r="AI117" s="147">
        <f t="array" ref="AI117">SUM(SUM(LEN($M117:$X117)-LEN(SUBSTITUTE($M117:$X117,"수원","")))/LEN("수원"),SUM(LEN($M117:$X117)-LEN(SUBSTITUTE($M117:$X117,"춘천","")))/LEN("춘천"),SUM(LEN($M117:$X117)-LEN(SUBSTITUTE($M117:$X117,"의정부","")))/LEN("의정부"),SUM(LEN($M117:$X117)-LEN(SUBSTITUTE($M117:$X117,"원주","")))/LEN("원주"))</f>
        <v>0</v>
      </c>
      <c r="AJ117" s="147">
        <f t="array" ref="AJ117">(SUM(LEN($M117:$X117)-LEN(SUBSTITUTE($M117:$X117,"청주","")))/LEN("청주"))</f>
        <v>0</v>
      </c>
      <c r="AK117" s="147">
        <f t="array" ref="AK117">(SUM(LEN($M117:$X117)-LEN(SUBSTITUTE($M117:$X117,"인천","")))/LEN("인천"))</f>
        <v>0</v>
      </c>
      <c r="AL117" s="147">
        <f t="array" ref="AL117">SUM(SUM(LEN($M117:X117)-LEN(SUBSTITUTE($M117:X117,"충북","")))/LEN("충북"),SUM(LEN(M117:$X117)-LEN(SUBSTITUTE($M117:$X117,"아산","")))/LEN("아산"))</f>
        <v>0</v>
      </c>
      <c r="AM117" s="147">
        <f t="array" ref="AM117">(SUM(LEN($M117:$X117)-LEN(SUBSTITUTE($M117:$X117,"울산","")))/LEN("울산"))</f>
        <v>0</v>
      </c>
      <c r="AN117" s="147">
        <f t="array" ref="AN117">(SUM(LEN($M117:$X117)-LEN(SUBSTITUTE($M117:$X117,"창원","")))/LEN("창원"))</f>
        <v>0</v>
      </c>
      <c r="AO117" s="147">
        <f t="array" ref="AO117">(SUM(LEN($M117:$X117)-LEN(SUBSTITUTE($M117:$X117,"전주","")))/LEN("전주"))</f>
        <v>0</v>
      </c>
      <c r="AP117" s="176">
        <f t="shared" si="116"/>
        <v>2</v>
      </c>
      <c r="AQ117" s="175">
        <f t="shared" si="120"/>
        <v>0</v>
      </c>
      <c r="AR117" s="174">
        <f t="shared" si="123"/>
        <v>0</v>
      </c>
      <c r="AS117" s="174">
        <f t="shared" si="123"/>
        <v>0</v>
      </c>
      <c r="AT117" s="175">
        <f t="shared" si="122"/>
        <v>2</v>
      </c>
      <c r="AU117" s="174">
        <f t="shared" si="119"/>
        <v>2</v>
      </c>
      <c r="AV117" s="174">
        <f t="shared" si="119"/>
        <v>0</v>
      </c>
      <c r="AW117" s="174">
        <f t="shared" si="119"/>
        <v>0</v>
      </c>
      <c r="AX117" s="174">
        <f t="shared" si="119"/>
        <v>0</v>
      </c>
      <c r="AY117" s="174">
        <f t="shared" si="119"/>
        <v>0</v>
      </c>
      <c r="AZ117" s="174">
        <f t="shared" si="119"/>
        <v>0</v>
      </c>
      <c r="BA117" s="174">
        <f t="shared" si="119"/>
        <v>0</v>
      </c>
      <c r="BB117" s="174">
        <f t="shared" si="119"/>
        <v>0</v>
      </c>
      <c r="BC117" s="174">
        <f t="shared" si="119"/>
        <v>0</v>
      </c>
      <c r="BD117" s="174">
        <f t="shared" si="119"/>
        <v>0</v>
      </c>
      <c r="BE117" s="174">
        <f t="shared" si="119"/>
        <v>0</v>
      </c>
      <c r="BK117" t="str">
        <f>IF(G117="","",VLOOKUP(G117,과정코드!$A$2:$B$494,2,0))</f>
        <v>COL0104616</v>
      </c>
      <c r="BL117" s="620"/>
    </row>
    <row r="118" spans="1:65" s="39" customFormat="1" ht="23.1" customHeight="1">
      <c r="A118" s="819"/>
      <c r="B118" s="40">
        <v>101</v>
      </c>
      <c r="C118" s="53" t="s">
        <v>20</v>
      </c>
      <c r="D118" s="41" t="s">
        <v>21</v>
      </c>
      <c r="E118" s="41" t="s">
        <v>21</v>
      </c>
      <c r="F118" s="156"/>
      <c r="G118" s="112" t="s">
        <v>1075</v>
      </c>
      <c r="H118" s="93" t="str">
        <f t="shared" si="111"/>
        <v>바로가기</v>
      </c>
      <c r="I118" s="45">
        <v>2</v>
      </c>
      <c r="J118" s="44">
        <v>14</v>
      </c>
      <c r="K118" s="376">
        <v>490</v>
      </c>
      <c r="L118" s="128">
        <v>540</v>
      </c>
      <c r="M118" s="211"/>
      <c r="N118" s="220"/>
      <c r="O118" s="213"/>
      <c r="P118" s="48" t="s">
        <v>92</v>
      </c>
      <c r="Q118" s="213"/>
      <c r="R118" s="233"/>
      <c r="S118" s="213"/>
      <c r="T118" s="44"/>
      <c r="U118" s="213"/>
      <c r="V118" s="48"/>
      <c r="W118" s="213"/>
      <c r="X118" s="48"/>
      <c r="Y118" s="147">
        <f t="shared" si="112"/>
        <v>1</v>
      </c>
      <c r="Z118" s="149">
        <f t="shared" si="113"/>
        <v>1</v>
      </c>
      <c r="AA118" s="150">
        <f t="shared" si="114"/>
        <v>0</v>
      </c>
      <c r="AB118" s="147">
        <f t="array" ref="AB118">(SUM(LEN($M118:$X118)-LEN(SUBSTITUTE($M118:$X118,"역삼","")))/LEN("역삼"))</f>
        <v>0</v>
      </c>
      <c r="AC118" s="147">
        <f t="array" ref="AC118">SUM(SUM(LEN($M118:X118)-LEN(SUBSTITUTE($M118:X118,"선릉","")))/LEN("선릉"),SUM(LEN(M118:$X118)-LEN(SUBSTITUTE($M118:$X118,"가산","")))/LEN("가산"))</f>
        <v>0</v>
      </c>
      <c r="AD118" s="150">
        <f t="shared" si="121"/>
        <v>1</v>
      </c>
      <c r="AE118" s="147">
        <f t="array" ref="AE118">(SUM(LEN($M118:$X118)-LEN(SUBSTITUTE($M118:$X118,"대전","")))/LEN("대전"))</f>
        <v>1</v>
      </c>
      <c r="AF118" s="147">
        <f t="array" ref="AF118">(SUM(LEN($M118:$X118)-LEN(SUBSTITUTE($M118:$X118,"대구","")))/LEN("대구"))</f>
        <v>0</v>
      </c>
      <c r="AG118" s="147">
        <f t="array" ref="AG118">(SUM(LEN($M118:$X118)-LEN(SUBSTITUTE($M118:$X118,"부산","")))/LEN("부산"))</f>
        <v>0</v>
      </c>
      <c r="AH118" s="147">
        <f t="array" ref="AH118">(SUM(LEN($M118:$X118)-LEN(SUBSTITUTE($M118:$X118,"광주","")))/LEN("광주"))</f>
        <v>0</v>
      </c>
      <c r="AI118" s="147">
        <f t="array" ref="AI118">SUM(SUM(LEN($M118:$X118)-LEN(SUBSTITUTE($M118:$X118,"수원","")))/LEN("수원"),SUM(LEN($M118:$X118)-LEN(SUBSTITUTE($M118:$X118,"춘천","")))/LEN("춘천"),SUM(LEN($M118:$X118)-LEN(SUBSTITUTE($M118:$X118,"의정부","")))/LEN("의정부"),SUM(LEN($M118:$X118)-LEN(SUBSTITUTE($M118:$X118,"원주","")))/LEN("원주"))</f>
        <v>0</v>
      </c>
      <c r="AJ118" s="147">
        <f t="array" ref="AJ118">(SUM(LEN($M118:$X118)-LEN(SUBSTITUTE($M118:$X118,"청주","")))/LEN("청주"))</f>
        <v>0</v>
      </c>
      <c r="AK118" s="147">
        <f t="array" ref="AK118">(SUM(LEN($M118:$X118)-LEN(SUBSTITUTE($M118:$X118,"인천","")))/LEN("인천"))</f>
        <v>0</v>
      </c>
      <c r="AL118" s="147">
        <f t="array" ref="AL118">SUM(SUM(LEN($M118:X118)-LEN(SUBSTITUTE($M118:X118,"충북","")))/LEN("충북"),SUM(LEN(M118:$X118)-LEN(SUBSTITUTE($M118:$X118,"아산","")))/LEN("아산"))</f>
        <v>0</v>
      </c>
      <c r="AM118" s="147">
        <f t="array" ref="AM118">(SUM(LEN($M118:$X118)-LEN(SUBSTITUTE($M118:$X118,"울산","")))/LEN("울산"))</f>
        <v>0</v>
      </c>
      <c r="AN118" s="147">
        <f t="array" ref="AN118">(SUM(LEN($M118:$X118)-LEN(SUBSTITUTE($M118:$X118,"창원","")))/LEN("창원"))</f>
        <v>0</v>
      </c>
      <c r="AO118" s="147">
        <f t="array" ref="AO118">(SUM(LEN($M118:$X118)-LEN(SUBSTITUTE($M118:$X118,"전주","")))/LEN("전주"))</f>
        <v>0</v>
      </c>
      <c r="AP118" s="176">
        <f t="shared" si="116"/>
        <v>2</v>
      </c>
      <c r="AQ118" s="175">
        <f t="shared" si="120"/>
        <v>0</v>
      </c>
      <c r="AR118" s="174">
        <f t="shared" si="123"/>
        <v>0</v>
      </c>
      <c r="AS118" s="174">
        <f t="shared" si="123"/>
        <v>0</v>
      </c>
      <c r="AT118" s="175">
        <f t="shared" si="122"/>
        <v>2</v>
      </c>
      <c r="AU118" s="174">
        <f t="shared" si="119"/>
        <v>2</v>
      </c>
      <c r="AV118" s="174">
        <f t="shared" si="119"/>
        <v>0</v>
      </c>
      <c r="AW118" s="174">
        <f t="shared" si="119"/>
        <v>0</v>
      </c>
      <c r="AX118" s="174">
        <f t="shared" si="119"/>
        <v>0</v>
      </c>
      <c r="AY118" s="174">
        <f t="shared" si="119"/>
        <v>0</v>
      </c>
      <c r="AZ118" s="174">
        <f t="shared" si="119"/>
        <v>0</v>
      </c>
      <c r="BA118" s="174">
        <f t="shared" si="119"/>
        <v>0</v>
      </c>
      <c r="BB118" s="174">
        <f t="shared" si="119"/>
        <v>0</v>
      </c>
      <c r="BC118" s="174">
        <f t="shared" si="119"/>
        <v>0</v>
      </c>
      <c r="BD118" s="174">
        <f t="shared" si="119"/>
        <v>0</v>
      </c>
      <c r="BE118" s="174">
        <f t="shared" si="119"/>
        <v>0</v>
      </c>
      <c r="BK118" t="str">
        <f>IF(G118="","",VLOOKUP(G118,과정코드!$A$2:$B$494,2,0))</f>
        <v>COL0104618</v>
      </c>
      <c r="BL118" s="621"/>
    </row>
    <row r="119" spans="1:65" s="39" customFormat="1" ht="23.1" customHeight="1">
      <c r="A119" s="819"/>
      <c r="B119" s="40">
        <v>102</v>
      </c>
      <c r="C119" s="53" t="s">
        <v>20</v>
      </c>
      <c r="D119" s="41" t="s">
        <v>21</v>
      </c>
      <c r="E119" s="41" t="s">
        <v>21</v>
      </c>
      <c r="F119" s="156"/>
      <c r="G119" s="111" t="s">
        <v>323</v>
      </c>
      <c r="H119" s="93" t="str">
        <f t="shared" si="111"/>
        <v>바로가기</v>
      </c>
      <c r="I119" s="45">
        <v>2</v>
      </c>
      <c r="J119" s="44">
        <v>14</v>
      </c>
      <c r="K119" s="376">
        <v>490</v>
      </c>
      <c r="L119" s="128">
        <v>540</v>
      </c>
      <c r="M119" s="211"/>
      <c r="N119" s="48"/>
      <c r="O119" s="213" t="s">
        <v>89</v>
      </c>
      <c r="P119" s="48"/>
      <c r="Q119" s="211"/>
      <c r="R119" s="44"/>
      <c r="S119" s="213"/>
      <c r="T119" s="44"/>
      <c r="U119" s="211"/>
      <c r="V119" s="220"/>
      <c r="W119" s="213"/>
      <c r="X119" s="44"/>
      <c r="Y119" s="147">
        <f t="shared" si="112"/>
        <v>1</v>
      </c>
      <c r="Z119" s="149">
        <f t="shared" si="113"/>
        <v>1</v>
      </c>
      <c r="AA119" s="150">
        <f t="shared" si="114"/>
        <v>0</v>
      </c>
      <c r="AB119" s="147">
        <f t="array" ref="AB119">(SUM(LEN($M119:$X119)-LEN(SUBSTITUTE($M119:$X119,"역삼","")))/LEN("역삼"))</f>
        <v>0</v>
      </c>
      <c r="AC119" s="147">
        <f t="array" ref="AC119">SUM(SUM(LEN($M119:X119)-LEN(SUBSTITUTE($M119:X119,"선릉","")))/LEN("선릉"),SUM(LEN(M119:$X119)-LEN(SUBSTITUTE($M119:$X119,"가산","")))/LEN("가산"))</f>
        <v>0</v>
      </c>
      <c r="AD119" s="150">
        <f t="shared" si="121"/>
        <v>1</v>
      </c>
      <c r="AE119" s="147">
        <f t="array" ref="AE119">(SUM(LEN($M119:$X119)-LEN(SUBSTITUTE($M119:$X119,"대전","")))/LEN("대전"))</f>
        <v>1</v>
      </c>
      <c r="AF119" s="147">
        <f t="array" ref="AF119">(SUM(LEN($M119:$X119)-LEN(SUBSTITUTE($M119:$X119,"대구","")))/LEN("대구"))</f>
        <v>0</v>
      </c>
      <c r="AG119" s="147">
        <f t="array" ref="AG119">(SUM(LEN($M119:$X119)-LEN(SUBSTITUTE($M119:$X119,"부산","")))/LEN("부산"))</f>
        <v>0</v>
      </c>
      <c r="AH119" s="147">
        <f t="array" ref="AH119">(SUM(LEN($M119:$X119)-LEN(SUBSTITUTE($M119:$X119,"광주","")))/LEN("광주"))</f>
        <v>0</v>
      </c>
      <c r="AI119" s="147">
        <f t="array" ref="AI119">SUM(SUM(LEN($M119:$X119)-LEN(SUBSTITUTE($M119:$X119,"수원","")))/LEN("수원"),SUM(LEN($M119:$X119)-LEN(SUBSTITUTE($M119:$X119,"춘천","")))/LEN("춘천"),SUM(LEN($M119:$X119)-LEN(SUBSTITUTE($M119:$X119,"의정부","")))/LEN("의정부"),SUM(LEN($M119:$X119)-LEN(SUBSTITUTE($M119:$X119,"원주","")))/LEN("원주"))</f>
        <v>0</v>
      </c>
      <c r="AJ119" s="147">
        <f t="array" ref="AJ119">(SUM(LEN($M119:$X119)-LEN(SUBSTITUTE($M119:$X119,"청주","")))/LEN("청주"))</f>
        <v>0</v>
      </c>
      <c r="AK119" s="147">
        <f t="array" ref="AK119">(SUM(LEN($M119:$X119)-LEN(SUBSTITUTE($M119:$X119,"인천","")))/LEN("인천"))</f>
        <v>0</v>
      </c>
      <c r="AL119" s="147">
        <f t="array" ref="AL119">SUM(SUM(LEN($M119:X119)-LEN(SUBSTITUTE($M119:X119,"충북","")))/LEN("충북"),SUM(LEN(M119:$X119)-LEN(SUBSTITUTE($M119:$X119,"아산","")))/LEN("아산"))</f>
        <v>0</v>
      </c>
      <c r="AM119" s="147">
        <f t="array" ref="AM119">(SUM(LEN($M119:$X119)-LEN(SUBSTITUTE($M119:$X119,"울산","")))/LEN("울산"))</f>
        <v>0</v>
      </c>
      <c r="AN119" s="147">
        <f t="array" ref="AN119">(SUM(LEN($M119:$X119)-LEN(SUBSTITUTE($M119:$X119,"창원","")))/LEN("창원"))</f>
        <v>0</v>
      </c>
      <c r="AO119" s="147">
        <f t="array" ref="AO119">(SUM(LEN($M119:$X119)-LEN(SUBSTITUTE($M119:$X119,"전주","")))/LEN("전주"))</f>
        <v>0</v>
      </c>
      <c r="AP119" s="176">
        <f t="shared" si="116"/>
        <v>2</v>
      </c>
      <c r="AQ119" s="175">
        <f t="shared" si="120"/>
        <v>0</v>
      </c>
      <c r="AR119" s="174">
        <f t="shared" si="123"/>
        <v>0</v>
      </c>
      <c r="AS119" s="174">
        <f t="shared" si="123"/>
        <v>0</v>
      </c>
      <c r="AT119" s="175">
        <f t="shared" si="122"/>
        <v>2</v>
      </c>
      <c r="AU119" s="174">
        <f t="shared" si="119"/>
        <v>2</v>
      </c>
      <c r="AV119" s="174">
        <f t="shared" si="119"/>
        <v>0</v>
      </c>
      <c r="AW119" s="174">
        <f t="shared" si="119"/>
        <v>0</v>
      </c>
      <c r="AX119" s="174">
        <f t="shared" si="119"/>
        <v>0</v>
      </c>
      <c r="AY119" s="174">
        <f t="shared" si="119"/>
        <v>0</v>
      </c>
      <c r="AZ119" s="174">
        <f t="shared" si="119"/>
        <v>0</v>
      </c>
      <c r="BA119" s="174">
        <f t="shared" si="119"/>
        <v>0</v>
      </c>
      <c r="BB119" s="174">
        <f t="shared" si="119"/>
        <v>0</v>
      </c>
      <c r="BC119" s="174">
        <f t="shared" si="119"/>
        <v>0</v>
      </c>
      <c r="BD119" s="174">
        <f t="shared" si="119"/>
        <v>0</v>
      </c>
      <c r="BE119" s="174">
        <f t="shared" si="119"/>
        <v>0</v>
      </c>
      <c r="BK119" t="str">
        <f>IF(G119="","",VLOOKUP(G119,과정코드!$A$2:$B$494,2,0))</f>
        <v>COL0104619</v>
      </c>
      <c r="BL119" s="618"/>
    </row>
    <row r="120" spans="1:65" s="39" customFormat="1" ht="23.1" customHeight="1">
      <c r="A120" s="819"/>
      <c r="B120" s="40">
        <v>103</v>
      </c>
      <c r="C120" s="53" t="s">
        <v>20</v>
      </c>
      <c r="D120" s="41" t="s">
        <v>21</v>
      </c>
      <c r="E120" s="41" t="s">
        <v>21</v>
      </c>
      <c r="F120" s="156"/>
      <c r="G120" s="111" t="s">
        <v>324</v>
      </c>
      <c r="H120" s="93" t="str">
        <f t="shared" si="111"/>
        <v>바로가기</v>
      </c>
      <c r="I120" s="45">
        <v>2</v>
      </c>
      <c r="J120" s="44">
        <v>14</v>
      </c>
      <c r="K120" s="376">
        <v>490</v>
      </c>
      <c r="L120" s="128">
        <v>540</v>
      </c>
      <c r="M120" s="211"/>
      <c r="N120" s="44"/>
      <c r="O120" s="213"/>
      <c r="P120" s="48"/>
      <c r="Q120" s="211" t="s">
        <v>66</v>
      </c>
      <c r="R120" s="44"/>
      <c r="S120" s="213"/>
      <c r="T120" s="44"/>
      <c r="U120" s="213"/>
      <c r="V120" s="48"/>
      <c r="W120" s="213" t="s">
        <v>92</v>
      </c>
      <c r="X120" s="44"/>
      <c r="Y120" s="147">
        <f t="shared" si="112"/>
        <v>2</v>
      </c>
      <c r="Z120" s="149">
        <f t="shared" si="113"/>
        <v>2</v>
      </c>
      <c r="AA120" s="150">
        <f t="shared" si="114"/>
        <v>0</v>
      </c>
      <c r="AB120" s="147">
        <f t="array" ref="AB120">(SUM(LEN($M120:$X120)-LEN(SUBSTITUTE($M120:$X120,"역삼","")))/LEN("역삼"))</f>
        <v>0</v>
      </c>
      <c r="AC120" s="147">
        <f t="array" ref="AC120">SUM(SUM(LEN($M120:X120)-LEN(SUBSTITUTE($M120:X120,"선릉","")))/LEN("선릉"),SUM(LEN(M120:$X120)-LEN(SUBSTITUTE($M120:$X120,"가산","")))/LEN("가산"))</f>
        <v>0</v>
      </c>
      <c r="AD120" s="150">
        <f t="shared" si="121"/>
        <v>2</v>
      </c>
      <c r="AE120" s="147">
        <f t="array" ref="AE120">(SUM(LEN($M120:$X120)-LEN(SUBSTITUTE($M120:$X120,"대전","")))/LEN("대전"))</f>
        <v>2</v>
      </c>
      <c r="AF120" s="147">
        <f t="array" ref="AF120">(SUM(LEN($M120:$X120)-LEN(SUBSTITUTE($M120:$X120,"대구","")))/LEN("대구"))</f>
        <v>0</v>
      </c>
      <c r="AG120" s="147">
        <f t="array" ref="AG120">(SUM(LEN($M120:$X120)-LEN(SUBSTITUTE($M120:$X120,"부산","")))/LEN("부산"))</f>
        <v>0</v>
      </c>
      <c r="AH120" s="147">
        <f t="array" ref="AH120">(SUM(LEN($M120:$X120)-LEN(SUBSTITUTE($M120:$X120,"광주","")))/LEN("광주"))</f>
        <v>0</v>
      </c>
      <c r="AI120" s="147">
        <f t="array" ref="AI120">SUM(SUM(LEN($M120:$X120)-LEN(SUBSTITUTE($M120:$X120,"수원","")))/LEN("수원"),SUM(LEN($M120:$X120)-LEN(SUBSTITUTE($M120:$X120,"춘천","")))/LEN("춘천"),SUM(LEN($M120:$X120)-LEN(SUBSTITUTE($M120:$X120,"의정부","")))/LEN("의정부"),SUM(LEN($M120:$X120)-LEN(SUBSTITUTE($M120:$X120,"원주","")))/LEN("원주"))</f>
        <v>0</v>
      </c>
      <c r="AJ120" s="147">
        <f t="array" ref="AJ120">(SUM(LEN($M120:$X120)-LEN(SUBSTITUTE($M120:$X120,"청주","")))/LEN("청주"))</f>
        <v>0</v>
      </c>
      <c r="AK120" s="147">
        <f t="array" ref="AK120">(SUM(LEN($M120:$X120)-LEN(SUBSTITUTE($M120:$X120,"인천","")))/LEN("인천"))</f>
        <v>0</v>
      </c>
      <c r="AL120" s="147">
        <f t="array" ref="AL120">SUM(SUM(LEN($M120:X120)-LEN(SUBSTITUTE($M120:X120,"충북","")))/LEN("충북"),SUM(LEN(M120:$X120)-LEN(SUBSTITUTE($M120:$X120,"아산","")))/LEN("아산"))</f>
        <v>0</v>
      </c>
      <c r="AM120" s="147">
        <f t="array" ref="AM120">(SUM(LEN($M120:$X120)-LEN(SUBSTITUTE($M120:$X120,"울산","")))/LEN("울산"))</f>
        <v>0</v>
      </c>
      <c r="AN120" s="147">
        <f t="array" ref="AN120">(SUM(LEN($M120:$X120)-LEN(SUBSTITUTE($M120:$X120,"창원","")))/LEN("창원"))</f>
        <v>0</v>
      </c>
      <c r="AO120" s="147">
        <f t="array" ref="AO120">(SUM(LEN($M120:$X120)-LEN(SUBSTITUTE($M120:$X120,"전주","")))/LEN("전주"))</f>
        <v>0</v>
      </c>
      <c r="AP120" s="176">
        <f t="shared" si="116"/>
        <v>4</v>
      </c>
      <c r="AQ120" s="175">
        <f t="shared" si="120"/>
        <v>0</v>
      </c>
      <c r="AR120" s="174">
        <f t="shared" si="123"/>
        <v>0</v>
      </c>
      <c r="AS120" s="174">
        <f t="shared" si="123"/>
        <v>0</v>
      </c>
      <c r="AT120" s="175">
        <f t="shared" si="122"/>
        <v>4</v>
      </c>
      <c r="AU120" s="174">
        <f t="shared" si="119"/>
        <v>4</v>
      </c>
      <c r="AV120" s="174">
        <f t="shared" si="119"/>
        <v>0</v>
      </c>
      <c r="AW120" s="174">
        <f t="shared" ref="AW120:BE121" si="124">$I120*AG120</f>
        <v>0</v>
      </c>
      <c r="AX120" s="174">
        <f t="shared" si="124"/>
        <v>0</v>
      </c>
      <c r="AY120" s="174">
        <f t="shared" si="124"/>
        <v>0</v>
      </c>
      <c r="AZ120" s="174">
        <f t="shared" si="124"/>
        <v>0</v>
      </c>
      <c r="BA120" s="174">
        <f t="shared" si="124"/>
        <v>0</v>
      </c>
      <c r="BB120" s="174">
        <f t="shared" si="124"/>
        <v>0</v>
      </c>
      <c r="BC120" s="174">
        <f t="shared" si="124"/>
        <v>0</v>
      </c>
      <c r="BD120" s="174">
        <f t="shared" si="124"/>
        <v>0</v>
      </c>
      <c r="BE120" s="174">
        <f t="shared" si="124"/>
        <v>0</v>
      </c>
      <c r="BK120" t="str">
        <f>IF(G120="","",VLOOKUP(G120,과정코드!$A$2:$B$494,2,0))</f>
        <v>COL0104620</v>
      </c>
      <c r="BL120" s="619"/>
    </row>
    <row r="121" spans="1:65" s="39" customFormat="1" ht="23.1" customHeight="1">
      <c r="A121" s="819"/>
      <c r="B121" s="40">
        <v>104</v>
      </c>
      <c r="C121" s="53" t="s">
        <v>20</v>
      </c>
      <c r="D121" s="41" t="s">
        <v>21</v>
      </c>
      <c r="E121" s="41" t="s">
        <v>21</v>
      </c>
      <c r="F121" s="156"/>
      <c r="G121" s="111" t="s">
        <v>326</v>
      </c>
      <c r="H121" s="93" t="str">
        <f t="shared" si="111"/>
        <v>바로가기</v>
      </c>
      <c r="I121" s="45">
        <v>2</v>
      </c>
      <c r="J121" s="44">
        <v>14</v>
      </c>
      <c r="K121" s="376">
        <v>490</v>
      </c>
      <c r="L121" s="128">
        <v>540</v>
      </c>
      <c r="M121" s="211"/>
      <c r="N121" s="44"/>
      <c r="O121" s="213"/>
      <c r="P121" s="220"/>
      <c r="Q121" s="211"/>
      <c r="R121" s="44" t="s">
        <v>287</v>
      </c>
      <c r="S121" s="213"/>
      <c r="T121" s="44"/>
      <c r="U121" s="211"/>
      <c r="V121" s="220"/>
      <c r="W121" s="213"/>
      <c r="X121" s="44"/>
      <c r="Y121" s="147">
        <f t="shared" si="112"/>
        <v>1</v>
      </c>
      <c r="Z121" s="149">
        <f t="shared" si="113"/>
        <v>1</v>
      </c>
      <c r="AA121" s="150">
        <f t="shared" si="114"/>
        <v>0</v>
      </c>
      <c r="AB121" s="147">
        <f t="array" ref="AB121">(SUM(LEN($M121:$X121)-LEN(SUBSTITUTE($M121:$X121,"역삼","")))/LEN("역삼"))</f>
        <v>0</v>
      </c>
      <c r="AC121" s="147">
        <f t="array" ref="AC121">SUM(SUM(LEN($M121:X121)-LEN(SUBSTITUTE($M121:X121,"선릉","")))/LEN("선릉"),SUM(LEN(M121:$X121)-LEN(SUBSTITUTE($M121:$X121,"가산","")))/LEN("가산"))</f>
        <v>0</v>
      </c>
      <c r="AD121" s="150">
        <f t="shared" si="121"/>
        <v>1</v>
      </c>
      <c r="AE121" s="147">
        <f t="array" ref="AE121">(SUM(LEN($M121:$X121)-LEN(SUBSTITUTE($M121:$X121,"대전","")))/LEN("대전"))</f>
        <v>1</v>
      </c>
      <c r="AF121" s="147">
        <f t="array" ref="AF121">(SUM(LEN($M121:$X121)-LEN(SUBSTITUTE($M121:$X121,"대구","")))/LEN("대구"))</f>
        <v>0</v>
      </c>
      <c r="AG121" s="147">
        <f t="array" ref="AG121">(SUM(LEN($M121:$X121)-LEN(SUBSTITUTE($M121:$X121,"부산","")))/LEN("부산"))</f>
        <v>0</v>
      </c>
      <c r="AH121" s="147">
        <f t="array" ref="AH121">(SUM(LEN($M121:$X121)-LEN(SUBSTITUTE($M121:$X121,"광주","")))/LEN("광주"))</f>
        <v>0</v>
      </c>
      <c r="AI121" s="147">
        <f t="array" ref="AI121">SUM(SUM(LEN($M121:$X121)-LEN(SUBSTITUTE($M121:$X121,"수원","")))/LEN("수원"),SUM(LEN($M121:$X121)-LEN(SUBSTITUTE($M121:$X121,"춘천","")))/LEN("춘천"),SUM(LEN($M121:$X121)-LEN(SUBSTITUTE($M121:$X121,"의정부","")))/LEN("의정부"),SUM(LEN($M121:$X121)-LEN(SUBSTITUTE($M121:$X121,"원주","")))/LEN("원주"))</f>
        <v>0</v>
      </c>
      <c r="AJ121" s="147">
        <f t="array" ref="AJ121">(SUM(LEN($M121:$X121)-LEN(SUBSTITUTE($M121:$X121,"청주","")))/LEN("청주"))</f>
        <v>0</v>
      </c>
      <c r="AK121" s="147">
        <f t="array" ref="AK121">(SUM(LEN($M121:$X121)-LEN(SUBSTITUTE($M121:$X121,"인천","")))/LEN("인천"))</f>
        <v>0</v>
      </c>
      <c r="AL121" s="147">
        <f t="array" ref="AL121">SUM(SUM(LEN($M121:X121)-LEN(SUBSTITUTE($M121:X121,"충북","")))/LEN("충북"),SUM(LEN(M121:$X121)-LEN(SUBSTITUTE($M121:$X121,"아산","")))/LEN("아산"))</f>
        <v>0</v>
      </c>
      <c r="AM121" s="147">
        <f t="array" ref="AM121">(SUM(LEN($M121:$X121)-LEN(SUBSTITUTE($M121:$X121,"울산","")))/LEN("울산"))</f>
        <v>0</v>
      </c>
      <c r="AN121" s="147">
        <f t="array" ref="AN121">(SUM(LEN($M121:$X121)-LEN(SUBSTITUTE($M121:$X121,"창원","")))/LEN("창원"))</f>
        <v>0</v>
      </c>
      <c r="AO121" s="147">
        <f t="array" ref="AO121">(SUM(LEN($M121:$X121)-LEN(SUBSTITUTE($M121:$X121,"전주","")))/LEN("전주"))</f>
        <v>0</v>
      </c>
      <c r="AP121" s="176">
        <f t="shared" si="116"/>
        <v>2</v>
      </c>
      <c r="AQ121" s="175">
        <f t="shared" si="120"/>
        <v>0</v>
      </c>
      <c r="AR121" s="174">
        <f t="shared" si="123"/>
        <v>0</v>
      </c>
      <c r="AS121" s="174">
        <f t="shared" si="123"/>
        <v>0</v>
      </c>
      <c r="AT121" s="175">
        <f t="shared" si="122"/>
        <v>2</v>
      </c>
      <c r="AU121" s="174">
        <f t="shared" ref="AU121:AV121" si="125">$I121*AE121</f>
        <v>2</v>
      </c>
      <c r="AV121" s="174">
        <f t="shared" si="125"/>
        <v>0</v>
      </c>
      <c r="AW121" s="174">
        <f t="shared" si="124"/>
        <v>0</v>
      </c>
      <c r="AX121" s="174">
        <f t="shared" si="124"/>
        <v>0</v>
      </c>
      <c r="AY121" s="174">
        <f t="shared" si="124"/>
        <v>0</v>
      </c>
      <c r="AZ121" s="174">
        <f t="shared" si="124"/>
        <v>0</v>
      </c>
      <c r="BA121" s="174">
        <f t="shared" si="124"/>
        <v>0</v>
      </c>
      <c r="BB121" s="174">
        <f t="shared" si="124"/>
        <v>0</v>
      </c>
      <c r="BC121" s="174">
        <f t="shared" si="124"/>
        <v>0</v>
      </c>
      <c r="BD121" s="174">
        <f t="shared" si="124"/>
        <v>0</v>
      </c>
      <c r="BE121" s="174">
        <f t="shared" si="124"/>
        <v>0</v>
      </c>
      <c r="BK121" t="str">
        <f>IF(G121="","",VLOOKUP(G121,과정코드!$A$2:$B$494,2,0))</f>
        <v>COL0104621</v>
      </c>
      <c r="BL121" s="620"/>
      <c r="BM121" s="597"/>
    </row>
    <row r="122" spans="1:65" s="38" customFormat="1" ht="30" customHeight="1">
      <c r="A122" s="86" t="s">
        <v>1244</v>
      </c>
      <c r="B122" s="87"/>
      <c r="C122" s="87"/>
      <c r="D122" s="87"/>
      <c r="E122" s="87"/>
      <c r="F122" s="87"/>
      <c r="G122" s="381"/>
      <c r="H122" s="241"/>
      <c r="I122" s="381"/>
      <c r="J122" s="381"/>
      <c r="K122" s="87"/>
      <c r="L122" s="88"/>
      <c r="M122" s="214" t="s">
        <v>16</v>
      </c>
      <c r="N122" s="214" t="s">
        <v>7</v>
      </c>
      <c r="O122" s="214" t="s">
        <v>9</v>
      </c>
      <c r="P122" s="214" t="s">
        <v>1</v>
      </c>
      <c r="Q122" s="214" t="s">
        <v>14</v>
      </c>
      <c r="R122" s="214" t="s">
        <v>0</v>
      </c>
      <c r="S122" s="214" t="s">
        <v>17</v>
      </c>
      <c r="T122" s="214" t="s">
        <v>13</v>
      </c>
      <c r="U122" s="214" t="s">
        <v>2</v>
      </c>
      <c r="V122" s="214" t="s">
        <v>11</v>
      </c>
      <c r="W122" s="214" t="s">
        <v>8</v>
      </c>
      <c r="X122" s="214" t="s">
        <v>19</v>
      </c>
      <c r="Y122" s="152">
        <f t="shared" ref="Y122:BE122" si="126">SUM(Y123:Y136)</f>
        <v>28</v>
      </c>
      <c r="Z122" s="152">
        <f t="shared" si="126"/>
        <v>28</v>
      </c>
      <c r="AA122" s="152">
        <f t="shared" si="126"/>
        <v>0</v>
      </c>
      <c r="AB122" s="152">
        <f t="shared" si="126"/>
        <v>0</v>
      </c>
      <c r="AC122" s="152">
        <f t="shared" si="126"/>
        <v>0</v>
      </c>
      <c r="AD122" s="152">
        <f t="shared" si="126"/>
        <v>28</v>
      </c>
      <c r="AE122" s="152">
        <f t="shared" si="126"/>
        <v>19</v>
      </c>
      <c r="AF122" s="152">
        <f t="shared" si="126"/>
        <v>0</v>
      </c>
      <c r="AG122" s="152">
        <f t="shared" si="126"/>
        <v>0</v>
      </c>
      <c r="AH122" s="152">
        <f t="shared" si="126"/>
        <v>0</v>
      </c>
      <c r="AI122" s="152">
        <f t="shared" si="126"/>
        <v>0</v>
      </c>
      <c r="AJ122" s="152">
        <f t="shared" si="126"/>
        <v>9</v>
      </c>
      <c r="AK122" s="152">
        <f t="shared" si="126"/>
        <v>0</v>
      </c>
      <c r="AL122" s="152">
        <f t="shared" si="126"/>
        <v>0</v>
      </c>
      <c r="AM122" s="152">
        <f t="shared" si="126"/>
        <v>0</v>
      </c>
      <c r="AN122" s="152">
        <f t="shared" si="126"/>
        <v>0</v>
      </c>
      <c r="AO122" s="152">
        <f t="shared" si="126"/>
        <v>0</v>
      </c>
      <c r="AP122" s="152">
        <f t="shared" si="126"/>
        <v>64</v>
      </c>
      <c r="AQ122" s="152">
        <f t="shared" si="126"/>
        <v>0</v>
      </c>
      <c r="AR122" s="152">
        <f t="shared" si="126"/>
        <v>0</v>
      </c>
      <c r="AS122" s="152">
        <f t="shared" si="126"/>
        <v>0</v>
      </c>
      <c r="AT122" s="152">
        <f t="shared" si="126"/>
        <v>64</v>
      </c>
      <c r="AU122" s="152">
        <f t="shared" si="126"/>
        <v>44</v>
      </c>
      <c r="AV122" s="152">
        <f t="shared" si="126"/>
        <v>0</v>
      </c>
      <c r="AW122" s="152">
        <f t="shared" si="126"/>
        <v>0</v>
      </c>
      <c r="AX122" s="152">
        <f t="shared" si="126"/>
        <v>0</v>
      </c>
      <c r="AY122" s="152">
        <f t="shared" si="126"/>
        <v>0</v>
      </c>
      <c r="AZ122" s="152">
        <f t="shared" si="126"/>
        <v>20</v>
      </c>
      <c r="BA122" s="152">
        <f t="shared" si="126"/>
        <v>0</v>
      </c>
      <c r="BB122" s="152">
        <f t="shared" si="126"/>
        <v>0</v>
      </c>
      <c r="BC122" s="152">
        <f t="shared" si="126"/>
        <v>0</v>
      </c>
      <c r="BD122" s="152">
        <f t="shared" si="126"/>
        <v>0</v>
      </c>
      <c r="BE122" s="152">
        <f t="shared" si="126"/>
        <v>0</v>
      </c>
      <c r="BK122" t="str">
        <f>IF(G122="","",VLOOKUP(G122,과정코드!$A$2:$B$494,2,0))</f>
        <v/>
      </c>
      <c r="BL122" s="621"/>
    </row>
    <row r="123" spans="1:65" s="38" customFormat="1" ht="23.1" customHeight="1">
      <c r="A123" s="807" t="s">
        <v>1251</v>
      </c>
      <c r="B123" s="215">
        <v>105</v>
      </c>
      <c r="C123" s="53" t="s">
        <v>20</v>
      </c>
      <c r="D123" s="41" t="s">
        <v>21</v>
      </c>
      <c r="E123" s="41"/>
      <c r="F123" s="156"/>
      <c r="G123" s="113" t="s">
        <v>139</v>
      </c>
      <c r="H123" s="93" t="str">
        <f t="shared" ref="H123:H136" si="127">IFERROR(HYPERLINK("https://www.ksaedu.or.kr/front/btoc/crs/off/crssesDetail.html?crscd="&amp;BK123,"바로가기"),"")</f>
        <v>바로가기</v>
      </c>
      <c r="I123" s="382">
        <v>2</v>
      </c>
      <c r="J123" s="243">
        <v>14</v>
      </c>
      <c r="K123" s="378">
        <v>490</v>
      </c>
      <c r="L123" s="63">
        <v>540</v>
      </c>
      <c r="M123" s="213" t="s">
        <v>287</v>
      </c>
      <c r="N123" s="220"/>
      <c r="O123" s="213"/>
      <c r="P123" s="220"/>
      <c r="Q123" s="213"/>
      <c r="R123" s="220"/>
      <c r="S123" s="213"/>
      <c r="T123" s="220" t="s">
        <v>134</v>
      </c>
      <c r="U123" s="213" t="s">
        <v>70</v>
      </c>
      <c r="V123" s="220"/>
      <c r="W123" s="213" t="s">
        <v>1060</v>
      </c>
      <c r="X123" s="220"/>
      <c r="Y123" s="147">
        <f t="shared" ref="Y123:Y136" si="128">COUNTA($M123:$X123)</f>
        <v>4</v>
      </c>
      <c r="Z123" s="149">
        <f t="shared" ref="Z123:Z136" si="129">AA123+AD123</f>
        <v>4</v>
      </c>
      <c r="AA123" s="150">
        <f t="shared" ref="AA123:AA136" si="130">AB123+AC123</f>
        <v>0</v>
      </c>
      <c r="AB123" s="147">
        <f t="array" ref="AB123">(SUM(LEN($M123:$X123)-LEN(SUBSTITUTE($M123:$X123,"역삼","")))/LEN("역삼"))</f>
        <v>0</v>
      </c>
      <c r="AC123" s="147">
        <f t="array" ref="AC123">SUM(SUM(LEN($M123:X123)-LEN(SUBSTITUTE($M123:X123,"선릉","")))/LEN("선릉"),SUM(LEN(M123:$X123)-LEN(SUBSTITUTE($M123:$X123,"가산","")))/LEN("가산"))</f>
        <v>0</v>
      </c>
      <c r="AD123" s="150">
        <f t="shared" ref="AD123" si="131">SUM(AE123:AO123)</f>
        <v>4</v>
      </c>
      <c r="AE123" s="147">
        <f t="array" ref="AE123">(SUM(LEN($M123:$X123)-LEN(SUBSTITUTE($M123:$X123,"대전","")))/LEN("대전"))</f>
        <v>3</v>
      </c>
      <c r="AF123" s="147">
        <f t="array" ref="AF123">(SUM(LEN($M123:$X123)-LEN(SUBSTITUTE($M123:$X123,"대구","")))/LEN("대구"))</f>
        <v>0</v>
      </c>
      <c r="AG123" s="147">
        <f t="array" ref="AG123">(SUM(LEN($M123:$X123)-LEN(SUBSTITUTE($M123:$X123,"부산","")))/LEN("부산"))</f>
        <v>0</v>
      </c>
      <c r="AH123" s="147">
        <f t="array" ref="AH123">(SUM(LEN($M123:$X123)-LEN(SUBSTITUTE($M123:$X123,"광주","")))/LEN("광주"))</f>
        <v>0</v>
      </c>
      <c r="AI123" s="147">
        <f t="array" ref="AI123">SUM(SUM(LEN($M123:$X123)-LEN(SUBSTITUTE($M123:$X123,"수원","")))/LEN("수원"),SUM(LEN($M123:$X123)-LEN(SUBSTITUTE($M123:$X123,"춘천","")))/LEN("춘천"),SUM(LEN($M123:$X123)-LEN(SUBSTITUTE($M123:$X123,"의정부","")))/LEN("의정부"),SUM(LEN($M123:$X123)-LEN(SUBSTITUTE($M123:$X123,"원주","")))/LEN("원주"))</f>
        <v>0</v>
      </c>
      <c r="AJ123" s="147">
        <f t="array" ref="AJ123">(SUM(LEN($M123:$X123)-LEN(SUBSTITUTE($M123:$X123,"청주","")))/LEN("청주"))</f>
        <v>1</v>
      </c>
      <c r="AK123" s="147">
        <f t="array" ref="AK123">(SUM(LEN($M123:$X123)-LEN(SUBSTITUTE($M123:$X123,"인천","")))/LEN("인천"))</f>
        <v>0</v>
      </c>
      <c r="AL123" s="147">
        <f t="array" ref="AL123">SUM(SUM(LEN($M123:X123)-LEN(SUBSTITUTE($M123:X123,"충북","")))/LEN("충북"),SUM(LEN(M123:$X123)-LEN(SUBSTITUTE($M123:$X123,"아산","")))/LEN("아산"))</f>
        <v>0</v>
      </c>
      <c r="AM123" s="147">
        <f t="array" ref="AM123">(SUM(LEN($M123:$X123)-LEN(SUBSTITUTE($M123:$X123,"울산","")))/LEN("울산"))</f>
        <v>0</v>
      </c>
      <c r="AN123" s="147">
        <f t="array" ref="AN123">(SUM(LEN($M123:$X123)-LEN(SUBSTITUTE($M123:$X123,"창원","")))/LEN("창원"))</f>
        <v>0</v>
      </c>
      <c r="AO123" s="147">
        <f t="array" ref="AO123">(SUM(LEN($M123:$X123)-LEN(SUBSTITUTE($M123:$X123,"전주","")))/LEN("전주"))</f>
        <v>0</v>
      </c>
      <c r="AP123" s="176">
        <f t="shared" ref="AP123:AP136" si="132">AQ123+AT123</f>
        <v>8</v>
      </c>
      <c r="AQ123" s="175">
        <f>AR123+AS123</f>
        <v>0</v>
      </c>
      <c r="AR123" s="174">
        <f t="shared" ref="AR123:AS136" si="133">$I123*AB123</f>
        <v>0</v>
      </c>
      <c r="AS123" s="174">
        <f t="shared" si="133"/>
        <v>0</v>
      </c>
      <c r="AT123" s="175">
        <f t="shared" ref="AT123:AT136" si="134">SUM(AU123:BE123)</f>
        <v>8</v>
      </c>
      <c r="AU123" s="174">
        <f t="shared" ref="AU123:BE136" si="135">$I123*AE123</f>
        <v>6</v>
      </c>
      <c r="AV123" s="174">
        <f t="shared" si="135"/>
        <v>0</v>
      </c>
      <c r="AW123" s="174">
        <f t="shared" si="135"/>
        <v>0</v>
      </c>
      <c r="AX123" s="174">
        <f t="shared" si="135"/>
        <v>0</v>
      </c>
      <c r="AY123" s="174">
        <f t="shared" si="135"/>
        <v>0</v>
      </c>
      <c r="AZ123" s="174">
        <f t="shared" si="135"/>
        <v>2</v>
      </c>
      <c r="BA123" s="174">
        <f t="shared" si="135"/>
        <v>0</v>
      </c>
      <c r="BB123" s="174">
        <f t="shared" si="135"/>
        <v>0</v>
      </c>
      <c r="BC123" s="174">
        <f t="shared" si="135"/>
        <v>0</v>
      </c>
      <c r="BD123" s="174">
        <f t="shared" si="135"/>
        <v>0</v>
      </c>
      <c r="BE123" s="174">
        <f t="shared" si="135"/>
        <v>0</v>
      </c>
      <c r="BK123" t="str">
        <f>IF(G123="","",VLOOKUP(G123,과정코드!$A$2:$B$494,2,0))</f>
        <v>COL0104625</v>
      </c>
      <c r="BL123" s="618"/>
    </row>
    <row r="124" spans="1:65" s="38" customFormat="1" ht="23.1" customHeight="1">
      <c r="A124" s="808"/>
      <c r="B124" s="215">
        <v>106</v>
      </c>
      <c r="C124" s="53" t="s">
        <v>20</v>
      </c>
      <c r="D124" s="41" t="s">
        <v>21</v>
      </c>
      <c r="E124" s="41" t="s">
        <v>21</v>
      </c>
      <c r="F124" s="156"/>
      <c r="G124" s="111" t="s">
        <v>1658</v>
      </c>
      <c r="H124" s="93" t="str">
        <f t="shared" si="127"/>
        <v>바로가기</v>
      </c>
      <c r="I124" s="382">
        <v>2</v>
      </c>
      <c r="J124" s="243">
        <v>14</v>
      </c>
      <c r="K124" s="378">
        <v>490</v>
      </c>
      <c r="L124" s="63">
        <v>540</v>
      </c>
      <c r="M124" s="211"/>
      <c r="N124" s="220" t="s">
        <v>1060</v>
      </c>
      <c r="O124" s="231" t="s">
        <v>1059</v>
      </c>
      <c r="P124" s="220"/>
      <c r="Q124" s="213"/>
      <c r="R124" s="220"/>
      <c r="S124" s="211"/>
      <c r="T124" s="220"/>
      <c r="U124" s="213" t="s">
        <v>1055</v>
      </c>
      <c r="V124" s="220" t="s">
        <v>308</v>
      </c>
      <c r="W124" s="211" t="s">
        <v>1054</v>
      </c>
      <c r="X124" s="48"/>
      <c r="Y124" s="147">
        <f t="shared" si="128"/>
        <v>5</v>
      </c>
      <c r="Z124" s="149">
        <f t="shared" si="129"/>
        <v>5</v>
      </c>
      <c r="AA124" s="150">
        <f t="shared" si="130"/>
        <v>0</v>
      </c>
      <c r="AB124" s="147">
        <f t="array" ref="AB124">(SUM(LEN($M124:$X124)-LEN(SUBSTITUTE($M124:$X124,"역삼","")))/LEN("역삼"))</f>
        <v>0</v>
      </c>
      <c r="AC124" s="147">
        <f t="array" ref="AC124">SUM(SUM(LEN($M124:X124)-LEN(SUBSTITUTE($M124:X124,"선릉","")))/LEN("선릉"),SUM(LEN(M124:$X124)-LEN(SUBSTITUTE($M124:$X124,"가산","")))/LEN("가산"))</f>
        <v>0</v>
      </c>
      <c r="AD124" s="150">
        <f t="shared" ref="AD124:AD136" si="136">SUM(AE124:AO124)</f>
        <v>5</v>
      </c>
      <c r="AE124" s="147">
        <f t="array" ref="AE124">(SUM(LEN($M124:$X124)-LEN(SUBSTITUTE($M124:$X124,"대전","")))/LEN("대전"))</f>
        <v>3</v>
      </c>
      <c r="AF124" s="147">
        <f t="array" ref="AF124">(SUM(LEN($M124:$X124)-LEN(SUBSTITUTE($M124:$X124,"대구","")))/LEN("대구"))</f>
        <v>0</v>
      </c>
      <c r="AG124" s="147">
        <f t="array" ref="AG124">(SUM(LEN($M124:$X124)-LEN(SUBSTITUTE($M124:$X124,"부산","")))/LEN("부산"))</f>
        <v>0</v>
      </c>
      <c r="AH124" s="147">
        <f t="array" ref="AH124">(SUM(LEN($M124:$X124)-LEN(SUBSTITUTE($M124:$X124,"광주","")))/LEN("광주"))</f>
        <v>0</v>
      </c>
      <c r="AI124" s="147">
        <f t="array" ref="AI124">SUM(SUM(LEN($M124:$X124)-LEN(SUBSTITUTE($M124:$X124,"수원","")))/LEN("수원"),SUM(LEN($M124:$X124)-LEN(SUBSTITUTE($M124:$X124,"춘천","")))/LEN("춘천"),SUM(LEN($M124:$X124)-LEN(SUBSTITUTE($M124:$X124,"의정부","")))/LEN("의정부"),SUM(LEN($M124:$X124)-LEN(SUBSTITUTE($M124:$X124,"원주","")))/LEN("원주"))</f>
        <v>0</v>
      </c>
      <c r="AJ124" s="147">
        <f t="array" ref="AJ124">(SUM(LEN($M124:$X124)-LEN(SUBSTITUTE($M124:$X124,"청주","")))/LEN("청주"))</f>
        <v>2</v>
      </c>
      <c r="AK124" s="147">
        <f t="array" ref="AK124">(SUM(LEN($M124:$X124)-LEN(SUBSTITUTE($M124:$X124,"인천","")))/LEN("인천"))</f>
        <v>0</v>
      </c>
      <c r="AL124" s="147">
        <f t="array" ref="AL124">SUM(SUM(LEN($M124:X124)-LEN(SUBSTITUTE($M124:X124,"충북","")))/LEN("충북"),SUM(LEN(M124:$X124)-LEN(SUBSTITUTE($M124:$X124,"아산","")))/LEN("아산"))</f>
        <v>0</v>
      </c>
      <c r="AM124" s="147">
        <f t="array" ref="AM124">(SUM(LEN($M124:$X124)-LEN(SUBSTITUTE($M124:$X124,"울산","")))/LEN("울산"))</f>
        <v>0</v>
      </c>
      <c r="AN124" s="147">
        <f t="array" ref="AN124">(SUM(LEN($M124:$X124)-LEN(SUBSTITUTE($M124:$X124,"창원","")))/LEN("창원"))</f>
        <v>0</v>
      </c>
      <c r="AO124" s="147">
        <f t="array" ref="AO124">(SUM(LEN($M124:$X124)-LEN(SUBSTITUTE($M124:$X124,"전주","")))/LEN("전주"))</f>
        <v>0</v>
      </c>
      <c r="AP124" s="176">
        <f t="shared" si="132"/>
        <v>10</v>
      </c>
      <c r="AQ124" s="175">
        <f t="shared" ref="AQ124:AQ136" si="137">AR124+AS124</f>
        <v>0</v>
      </c>
      <c r="AR124" s="174">
        <f t="shared" si="133"/>
        <v>0</v>
      </c>
      <c r="AS124" s="174">
        <f t="shared" si="133"/>
        <v>0</v>
      </c>
      <c r="AT124" s="175">
        <f t="shared" si="134"/>
        <v>10</v>
      </c>
      <c r="AU124" s="174">
        <f t="shared" si="135"/>
        <v>6</v>
      </c>
      <c r="AV124" s="174">
        <f t="shared" si="135"/>
        <v>0</v>
      </c>
      <c r="AW124" s="174">
        <f t="shared" si="135"/>
        <v>0</v>
      </c>
      <c r="AX124" s="174">
        <f t="shared" si="135"/>
        <v>0</v>
      </c>
      <c r="AY124" s="174">
        <f t="shared" si="135"/>
        <v>0</v>
      </c>
      <c r="AZ124" s="174">
        <f t="shared" si="135"/>
        <v>4</v>
      </c>
      <c r="BA124" s="174">
        <f t="shared" si="135"/>
        <v>0</v>
      </c>
      <c r="BB124" s="174">
        <f t="shared" si="135"/>
        <v>0</v>
      </c>
      <c r="BC124" s="174">
        <f t="shared" si="135"/>
        <v>0</v>
      </c>
      <c r="BD124" s="174">
        <f t="shared" si="135"/>
        <v>0</v>
      </c>
      <c r="BE124" s="174">
        <f t="shared" si="135"/>
        <v>0</v>
      </c>
      <c r="BK124" t="str">
        <f>IF(G124="","",VLOOKUP(G124,과정코드!$A$2:$B$494,2,0))</f>
        <v>COL0104626</v>
      </c>
      <c r="BL124" s="619"/>
    </row>
    <row r="125" spans="1:65" s="38" customFormat="1" ht="23.1" customHeight="1">
      <c r="A125" s="808"/>
      <c r="B125" s="215">
        <v>107</v>
      </c>
      <c r="C125" s="53" t="s">
        <v>20</v>
      </c>
      <c r="D125" s="41" t="s">
        <v>21</v>
      </c>
      <c r="E125" s="41" t="s">
        <v>21</v>
      </c>
      <c r="F125" s="156"/>
      <c r="G125" s="111" t="s">
        <v>141</v>
      </c>
      <c r="H125" s="93" t="str">
        <f t="shared" si="127"/>
        <v>바로가기</v>
      </c>
      <c r="I125" s="382">
        <v>2</v>
      </c>
      <c r="J125" s="243">
        <v>14</v>
      </c>
      <c r="K125" s="376">
        <v>490</v>
      </c>
      <c r="L125" s="128">
        <v>540</v>
      </c>
      <c r="M125" s="211"/>
      <c r="N125" s="220"/>
      <c r="O125" s="213" t="s">
        <v>1053</v>
      </c>
      <c r="P125" s="220"/>
      <c r="Q125" s="213" t="s">
        <v>1052</v>
      </c>
      <c r="R125" s="220"/>
      <c r="S125" s="213"/>
      <c r="T125" s="220"/>
      <c r="U125" s="232"/>
      <c r="V125" s="220"/>
      <c r="W125" s="213"/>
      <c r="X125" s="220"/>
      <c r="Y125" s="147">
        <f t="shared" si="128"/>
        <v>2</v>
      </c>
      <c r="Z125" s="149">
        <f t="shared" si="129"/>
        <v>2</v>
      </c>
      <c r="AA125" s="150">
        <f t="shared" si="130"/>
        <v>0</v>
      </c>
      <c r="AB125" s="147">
        <f t="array" ref="AB125">(SUM(LEN($M125:$X125)-LEN(SUBSTITUTE($M125:$X125,"역삼","")))/LEN("역삼"))</f>
        <v>0</v>
      </c>
      <c r="AC125" s="147">
        <f t="array" ref="AC125">SUM(SUM(LEN($M125:X125)-LEN(SUBSTITUTE($M125:X125,"선릉","")))/LEN("선릉"),SUM(LEN(M125:$X125)-LEN(SUBSTITUTE($M125:$X125,"가산","")))/LEN("가산"))</f>
        <v>0</v>
      </c>
      <c r="AD125" s="150">
        <f t="shared" si="136"/>
        <v>2</v>
      </c>
      <c r="AE125" s="147">
        <f t="array" ref="AE125">(SUM(LEN($M125:$X125)-LEN(SUBSTITUTE($M125:$X125,"대전","")))/LEN("대전"))</f>
        <v>1</v>
      </c>
      <c r="AF125" s="147">
        <f t="array" ref="AF125">(SUM(LEN($M125:$X125)-LEN(SUBSTITUTE($M125:$X125,"대구","")))/LEN("대구"))</f>
        <v>0</v>
      </c>
      <c r="AG125" s="147">
        <f t="array" ref="AG125">(SUM(LEN($M125:$X125)-LEN(SUBSTITUTE($M125:$X125,"부산","")))/LEN("부산"))</f>
        <v>0</v>
      </c>
      <c r="AH125" s="147">
        <f t="array" ref="AH125">(SUM(LEN($M125:$X125)-LEN(SUBSTITUTE($M125:$X125,"광주","")))/LEN("광주"))</f>
        <v>0</v>
      </c>
      <c r="AI125" s="147">
        <f t="array" ref="AI125">SUM(SUM(LEN($M125:$X125)-LEN(SUBSTITUTE($M125:$X125,"수원","")))/LEN("수원"),SUM(LEN($M125:$X125)-LEN(SUBSTITUTE($M125:$X125,"춘천","")))/LEN("춘천"),SUM(LEN($M125:$X125)-LEN(SUBSTITUTE($M125:$X125,"의정부","")))/LEN("의정부"),SUM(LEN($M125:$X125)-LEN(SUBSTITUTE($M125:$X125,"원주","")))/LEN("원주"))</f>
        <v>0</v>
      </c>
      <c r="AJ125" s="147">
        <f t="array" ref="AJ125">(SUM(LEN($M125:$X125)-LEN(SUBSTITUTE($M125:$X125,"청주","")))/LEN("청주"))</f>
        <v>1</v>
      </c>
      <c r="AK125" s="147">
        <f t="array" ref="AK125">(SUM(LEN($M125:$X125)-LEN(SUBSTITUTE($M125:$X125,"인천","")))/LEN("인천"))</f>
        <v>0</v>
      </c>
      <c r="AL125" s="147">
        <f t="array" ref="AL125">SUM(SUM(LEN($M125:X125)-LEN(SUBSTITUTE($M125:X125,"충북","")))/LEN("충북"),SUM(LEN(M125:$X125)-LEN(SUBSTITUTE($M125:$X125,"아산","")))/LEN("아산"))</f>
        <v>0</v>
      </c>
      <c r="AM125" s="147">
        <f t="array" ref="AM125">(SUM(LEN($M125:$X125)-LEN(SUBSTITUTE($M125:$X125,"울산","")))/LEN("울산"))</f>
        <v>0</v>
      </c>
      <c r="AN125" s="147">
        <f t="array" ref="AN125">(SUM(LEN($M125:$X125)-LEN(SUBSTITUTE($M125:$X125,"창원","")))/LEN("창원"))</f>
        <v>0</v>
      </c>
      <c r="AO125" s="147">
        <f t="array" ref="AO125">(SUM(LEN($M125:$X125)-LEN(SUBSTITUTE($M125:$X125,"전주","")))/LEN("전주"))</f>
        <v>0</v>
      </c>
      <c r="AP125" s="176">
        <f t="shared" si="132"/>
        <v>4</v>
      </c>
      <c r="AQ125" s="175">
        <f t="shared" si="137"/>
        <v>0</v>
      </c>
      <c r="AR125" s="174">
        <f t="shared" si="133"/>
        <v>0</v>
      </c>
      <c r="AS125" s="174">
        <f t="shared" si="133"/>
        <v>0</v>
      </c>
      <c r="AT125" s="175">
        <f t="shared" si="134"/>
        <v>4</v>
      </c>
      <c r="AU125" s="174">
        <f t="shared" si="135"/>
        <v>2</v>
      </c>
      <c r="AV125" s="174">
        <f t="shared" si="135"/>
        <v>0</v>
      </c>
      <c r="AW125" s="174">
        <f t="shared" si="135"/>
        <v>0</v>
      </c>
      <c r="AX125" s="174">
        <f t="shared" si="135"/>
        <v>0</v>
      </c>
      <c r="AY125" s="174">
        <f t="shared" si="135"/>
        <v>0</v>
      </c>
      <c r="AZ125" s="174">
        <f t="shared" si="135"/>
        <v>2</v>
      </c>
      <c r="BA125" s="174">
        <f t="shared" si="135"/>
        <v>0</v>
      </c>
      <c r="BB125" s="174">
        <f t="shared" si="135"/>
        <v>0</v>
      </c>
      <c r="BC125" s="174">
        <f t="shared" si="135"/>
        <v>0</v>
      </c>
      <c r="BD125" s="174">
        <f t="shared" si="135"/>
        <v>0</v>
      </c>
      <c r="BE125" s="174">
        <f t="shared" si="135"/>
        <v>0</v>
      </c>
      <c r="BK125" t="str">
        <f>IF(G125="","",VLOOKUP(G125,과정코드!$A$2:$B$494,2,0))</f>
        <v>COL0104627</v>
      </c>
      <c r="BL125" s="620"/>
    </row>
    <row r="126" spans="1:65" s="38" customFormat="1" ht="23.1" customHeight="1">
      <c r="A126" s="808"/>
      <c r="B126" s="215">
        <v>108</v>
      </c>
      <c r="C126" s="53" t="s">
        <v>20</v>
      </c>
      <c r="D126" s="41" t="s">
        <v>21</v>
      </c>
      <c r="E126" s="41" t="s">
        <v>21</v>
      </c>
      <c r="F126" s="156"/>
      <c r="G126" s="113" t="s">
        <v>142</v>
      </c>
      <c r="H126" s="93" t="str">
        <f t="shared" si="127"/>
        <v>바로가기</v>
      </c>
      <c r="I126" s="383">
        <v>2</v>
      </c>
      <c r="J126" s="243">
        <v>14</v>
      </c>
      <c r="K126" s="376">
        <v>490</v>
      </c>
      <c r="L126" s="128">
        <v>540</v>
      </c>
      <c r="M126" s="211"/>
      <c r="N126" s="220"/>
      <c r="O126" s="213" t="s">
        <v>143</v>
      </c>
      <c r="P126" s="220" t="s">
        <v>1050</v>
      </c>
      <c r="Q126" s="213"/>
      <c r="R126" s="220"/>
      <c r="S126" s="240"/>
      <c r="T126" s="220"/>
      <c r="U126" s="211" t="s">
        <v>281</v>
      </c>
      <c r="V126" s="220"/>
      <c r="W126" s="213"/>
      <c r="X126" s="48"/>
      <c r="Y126" s="147">
        <f t="shared" si="128"/>
        <v>3</v>
      </c>
      <c r="Z126" s="149">
        <f t="shared" si="129"/>
        <v>3</v>
      </c>
      <c r="AA126" s="150">
        <f t="shared" si="130"/>
        <v>0</v>
      </c>
      <c r="AB126" s="147">
        <f t="array" ref="AB126">(SUM(LEN($M126:$X126)-LEN(SUBSTITUTE($M126:$X126,"역삼","")))/LEN("역삼"))</f>
        <v>0</v>
      </c>
      <c r="AC126" s="147">
        <f t="array" ref="AC126">SUM(SUM(LEN($M126:X126)-LEN(SUBSTITUTE($M126:X126,"선릉","")))/LEN("선릉"),SUM(LEN(M126:$X126)-LEN(SUBSTITUTE($M126:$X126,"가산","")))/LEN("가산"))</f>
        <v>0</v>
      </c>
      <c r="AD126" s="150">
        <f t="shared" si="136"/>
        <v>3</v>
      </c>
      <c r="AE126" s="147">
        <f t="array" ref="AE126">(SUM(LEN($M126:$X126)-LEN(SUBSTITUTE($M126:$X126,"대전","")))/LEN("대전"))</f>
        <v>2</v>
      </c>
      <c r="AF126" s="147">
        <f t="array" ref="AF126">(SUM(LEN($M126:$X126)-LEN(SUBSTITUTE($M126:$X126,"대구","")))/LEN("대구"))</f>
        <v>0</v>
      </c>
      <c r="AG126" s="147">
        <f t="array" ref="AG126">(SUM(LEN($M126:$X126)-LEN(SUBSTITUTE($M126:$X126,"부산","")))/LEN("부산"))</f>
        <v>0</v>
      </c>
      <c r="AH126" s="147">
        <f t="array" ref="AH126">(SUM(LEN($M126:$X126)-LEN(SUBSTITUTE($M126:$X126,"광주","")))/LEN("광주"))</f>
        <v>0</v>
      </c>
      <c r="AI126" s="147">
        <f t="array" ref="AI126">SUM(SUM(LEN($M126:$X126)-LEN(SUBSTITUTE($M126:$X126,"수원","")))/LEN("수원"),SUM(LEN($M126:$X126)-LEN(SUBSTITUTE($M126:$X126,"춘천","")))/LEN("춘천"),SUM(LEN($M126:$X126)-LEN(SUBSTITUTE($M126:$X126,"의정부","")))/LEN("의정부"),SUM(LEN($M126:$X126)-LEN(SUBSTITUTE($M126:$X126,"원주","")))/LEN("원주"))</f>
        <v>0</v>
      </c>
      <c r="AJ126" s="147">
        <f t="array" ref="AJ126">(SUM(LEN($M126:$X126)-LEN(SUBSTITUTE($M126:$X126,"청주","")))/LEN("청주"))</f>
        <v>1</v>
      </c>
      <c r="AK126" s="147">
        <f t="array" ref="AK126">(SUM(LEN($M126:$X126)-LEN(SUBSTITUTE($M126:$X126,"인천","")))/LEN("인천"))</f>
        <v>0</v>
      </c>
      <c r="AL126" s="147">
        <f t="array" ref="AL126">SUM(SUM(LEN($M126:X126)-LEN(SUBSTITUTE($M126:X126,"충북","")))/LEN("충북"),SUM(LEN(M126:$X126)-LEN(SUBSTITUTE($M126:$X126,"아산","")))/LEN("아산"))</f>
        <v>0</v>
      </c>
      <c r="AM126" s="147">
        <f t="array" ref="AM126">(SUM(LEN($M126:$X126)-LEN(SUBSTITUTE($M126:$X126,"울산","")))/LEN("울산"))</f>
        <v>0</v>
      </c>
      <c r="AN126" s="147">
        <f t="array" ref="AN126">(SUM(LEN($M126:$X126)-LEN(SUBSTITUTE($M126:$X126,"창원","")))/LEN("창원"))</f>
        <v>0</v>
      </c>
      <c r="AO126" s="147">
        <f t="array" ref="AO126">(SUM(LEN($M126:$X126)-LEN(SUBSTITUTE($M126:$X126,"전주","")))/LEN("전주"))</f>
        <v>0</v>
      </c>
      <c r="AP126" s="176">
        <f t="shared" si="132"/>
        <v>6</v>
      </c>
      <c r="AQ126" s="175">
        <f t="shared" si="137"/>
        <v>0</v>
      </c>
      <c r="AR126" s="174">
        <f t="shared" si="133"/>
        <v>0</v>
      </c>
      <c r="AS126" s="174">
        <f t="shared" si="133"/>
        <v>0</v>
      </c>
      <c r="AT126" s="175">
        <f t="shared" si="134"/>
        <v>6</v>
      </c>
      <c r="AU126" s="174">
        <f t="shared" si="135"/>
        <v>4</v>
      </c>
      <c r="AV126" s="174">
        <f t="shared" si="135"/>
        <v>0</v>
      </c>
      <c r="AW126" s="174">
        <f t="shared" si="135"/>
        <v>0</v>
      </c>
      <c r="AX126" s="174">
        <f t="shared" si="135"/>
        <v>0</v>
      </c>
      <c r="AY126" s="174">
        <f t="shared" si="135"/>
        <v>0</v>
      </c>
      <c r="AZ126" s="174">
        <f t="shared" si="135"/>
        <v>2</v>
      </c>
      <c r="BA126" s="174">
        <f t="shared" si="135"/>
        <v>0</v>
      </c>
      <c r="BB126" s="174">
        <f t="shared" si="135"/>
        <v>0</v>
      </c>
      <c r="BC126" s="174">
        <f t="shared" si="135"/>
        <v>0</v>
      </c>
      <c r="BD126" s="174">
        <f t="shared" si="135"/>
        <v>0</v>
      </c>
      <c r="BE126" s="174">
        <f t="shared" si="135"/>
        <v>0</v>
      </c>
      <c r="BK126" t="str">
        <f>IF(G126="","",VLOOKUP(G126,과정코드!$A$2:$B$494,2,0))</f>
        <v>COL0104628</v>
      </c>
      <c r="BL126" s="621"/>
    </row>
    <row r="127" spans="1:65" s="38" customFormat="1" ht="23.1" customHeight="1">
      <c r="A127" s="808"/>
      <c r="B127" s="215">
        <v>109</v>
      </c>
      <c r="C127" s="53" t="s">
        <v>20</v>
      </c>
      <c r="D127" s="41" t="s">
        <v>21</v>
      </c>
      <c r="E127" s="41" t="s">
        <v>21</v>
      </c>
      <c r="F127" s="156"/>
      <c r="G127" s="113" t="s">
        <v>250</v>
      </c>
      <c r="H127" s="93" t="str">
        <f t="shared" si="127"/>
        <v>바로가기</v>
      </c>
      <c r="I127" s="383">
        <v>2</v>
      </c>
      <c r="J127" s="243">
        <v>14</v>
      </c>
      <c r="K127" s="376">
        <v>490</v>
      </c>
      <c r="L127" s="128">
        <v>540</v>
      </c>
      <c r="M127" s="211"/>
      <c r="N127" s="48" t="s">
        <v>310</v>
      </c>
      <c r="O127" s="211"/>
      <c r="P127" s="220"/>
      <c r="Q127" s="211"/>
      <c r="R127" s="220"/>
      <c r="S127" s="240"/>
      <c r="T127" s="48"/>
      <c r="U127" s="213"/>
      <c r="V127" s="48" t="s">
        <v>99</v>
      </c>
      <c r="W127" s="213"/>
      <c r="X127" s="44"/>
      <c r="Y127" s="147">
        <f t="shared" si="128"/>
        <v>2</v>
      </c>
      <c r="Z127" s="149">
        <f t="shared" si="129"/>
        <v>2</v>
      </c>
      <c r="AA127" s="150">
        <f t="shared" si="130"/>
        <v>0</v>
      </c>
      <c r="AB127" s="147">
        <f t="array" ref="AB127">(SUM(LEN($M127:$X127)-LEN(SUBSTITUTE($M127:$X127,"역삼","")))/LEN("역삼"))</f>
        <v>0</v>
      </c>
      <c r="AC127" s="147">
        <f t="array" ref="AC127">SUM(SUM(LEN($M127:X127)-LEN(SUBSTITUTE($M127:X127,"선릉","")))/LEN("선릉"),SUM(LEN(M127:$X127)-LEN(SUBSTITUTE($M127:$X127,"가산","")))/LEN("가산"))</f>
        <v>0</v>
      </c>
      <c r="AD127" s="150">
        <f t="shared" si="136"/>
        <v>2</v>
      </c>
      <c r="AE127" s="147">
        <f t="array" ref="AE127">(SUM(LEN($M127:$X127)-LEN(SUBSTITUTE($M127:$X127,"대전","")))/LEN("대전"))</f>
        <v>1</v>
      </c>
      <c r="AF127" s="147">
        <f t="array" ref="AF127">(SUM(LEN($M127:$X127)-LEN(SUBSTITUTE($M127:$X127,"대구","")))/LEN("대구"))</f>
        <v>0</v>
      </c>
      <c r="AG127" s="147">
        <f t="array" ref="AG127">(SUM(LEN($M127:$X127)-LEN(SUBSTITUTE($M127:$X127,"부산","")))/LEN("부산"))</f>
        <v>0</v>
      </c>
      <c r="AH127" s="147">
        <f t="array" ref="AH127">(SUM(LEN($M127:$X127)-LEN(SUBSTITUTE($M127:$X127,"광주","")))/LEN("광주"))</f>
        <v>0</v>
      </c>
      <c r="AI127" s="147">
        <f t="array" ref="AI127">SUM(SUM(LEN($M127:$X127)-LEN(SUBSTITUTE($M127:$X127,"수원","")))/LEN("수원"),SUM(LEN($M127:$X127)-LEN(SUBSTITUTE($M127:$X127,"춘천","")))/LEN("춘천"),SUM(LEN($M127:$X127)-LEN(SUBSTITUTE($M127:$X127,"의정부","")))/LEN("의정부"),SUM(LEN($M127:$X127)-LEN(SUBSTITUTE($M127:$X127,"원주","")))/LEN("원주"))</f>
        <v>0</v>
      </c>
      <c r="AJ127" s="147">
        <f t="array" ref="AJ127">(SUM(LEN($M127:$X127)-LEN(SUBSTITUTE($M127:$X127,"청주","")))/LEN("청주"))</f>
        <v>1</v>
      </c>
      <c r="AK127" s="147">
        <f t="array" ref="AK127">(SUM(LEN($M127:$X127)-LEN(SUBSTITUTE($M127:$X127,"인천","")))/LEN("인천"))</f>
        <v>0</v>
      </c>
      <c r="AL127" s="147">
        <f t="array" ref="AL127">SUM(SUM(LEN($M127:X127)-LEN(SUBSTITUTE($M127:X127,"충북","")))/LEN("충북"),SUM(LEN(M127:$X127)-LEN(SUBSTITUTE($M127:$X127,"아산","")))/LEN("아산"))</f>
        <v>0</v>
      </c>
      <c r="AM127" s="147">
        <f t="array" ref="AM127">(SUM(LEN($M127:$X127)-LEN(SUBSTITUTE($M127:$X127,"울산","")))/LEN("울산"))</f>
        <v>0</v>
      </c>
      <c r="AN127" s="147">
        <f t="array" ref="AN127">(SUM(LEN($M127:$X127)-LEN(SUBSTITUTE($M127:$X127,"창원","")))/LEN("창원"))</f>
        <v>0</v>
      </c>
      <c r="AO127" s="147">
        <f t="array" ref="AO127">(SUM(LEN($M127:$X127)-LEN(SUBSTITUTE($M127:$X127,"전주","")))/LEN("전주"))</f>
        <v>0</v>
      </c>
      <c r="AP127" s="176">
        <f t="shared" si="132"/>
        <v>4</v>
      </c>
      <c r="AQ127" s="175">
        <f t="shared" si="137"/>
        <v>0</v>
      </c>
      <c r="AR127" s="174">
        <f t="shared" si="133"/>
        <v>0</v>
      </c>
      <c r="AS127" s="174">
        <f t="shared" si="133"/>
        <v>0</v>
      </c>
      <c r="AT127" s="175">
        <f t="shared" si="134"/>
        <v>4</v>
      </c>
      <c r="AU127" s="174">
        <f t="shared" si="135"/>
        <v>2</v>
      </c>
      <c r="AV127" s="174">
        <f t="shared" si="135"/>
        <v>0</v>
      </c>
      <c r="AW127" s="174">
        <f t="shared" si="135"/>
        <v>0</v>
      </c>
      <c r="AX127" s="174">
        <f t="shared" si="135"/>
        <v>0</v>
      </c>
      <c r="AY127" s="174">
        <f t="shared" si="135"/>
        <v>0</v>
      </c>
      <c r="AZ127" s="174">
        <f t="shared" si="135"/>
        <v>2</v>
      </c>
      <c r="BA127" s="174">
        <f t="shared" si="135"/>
        <v>0</v>
      </c>
      <c r="BB127" s="174">
        <f t="shared" si="135"/>
        <v>0</v>
      </c>
      <c r="BC127" s="174">
        <f t="shared" si="135"/>
        <v>0</v>
      </c>
      <c r="BD127" s="174">
        <f t="shared" si="135"/>
        <v>0</v>
      </c>
      <c r="BE127" s="174">
        <f t="shared" si="135"/>
        <v>0</v>
      </c>
      <c r="BK127" t="str">
        <f>IF(G127="","",VLOOKUP(G127,과정코드!$A$2:$B$494,2,0))</f>
        <v>COL0104629</v>
      </c>
      <c r="BL127" s="618"/>
    </row>
    <row r="128" spans="1:65" s="38" customFormat="1" ht="23.1" customHeight="1">
      <c r="A128" s="808"/>
      <c r="B128" s="215">
        <v>110</v>
      </c>
      <c r="C128" s="53" t="s">
        <v>20</v>
      </c>
      <c r="D128" s="41" t="s">
        <v>21</v>
      </c>
      <c r="E128" s="41" t="s">
        <v>21</v>
      </c>
      <c r="F128" s="156"/>
      <c r="G128" s="111" t="s">
        <v>145</v>
      </c>
      <c r="H128" s="93" t="str">
        <f t="shared" si="127"/>
        <v>바로가기</v>
      </c>
      <c r="I128" s="383">
        <v>2</v>
      </c>
      <c r="J128" s="243">
        <v>14</v>
      </c>
      <c r="K128" s="376">
        <v>490</v>
      </c>
      <c r="L128" s="128">
        <v>540</v>
      </c>
      <c r="M128" s="211"/>
      <c r="N128" s="220"/>
      <c r="O128" s="211"/>
      <c r="P128" s="220" t="s">
        <v>1046</v>
      </c>
      <c r="Q128" s="213"/>
      <c r="R128" s="227"/>
      <c r="S128" s="213" t="s">
        <v>1045</v>
      </c>
      <c r="T128" s="220"/>
      <c r="U128" s="213"/>
      <c r="V128" s="220"/>
      <c r="W128" s="213"/>
      <c r="X128" s="44"/>
      <c r="Y128" s="147">
        <f t="shared" si="128"/>
        <v>2</v>
      </c>
      <c r="Z128" s="149">
        <f t="shared" si="129"/>
        <v>2</v>
      </c>
      <c r="AA128" s="150">
        <f t="shared" si="130"/>
        <v>0</v>
      </c>
      <c r="AB128" s="147">
        <f t="array" ref="AB128">(SUM(LEN($M128:$X128)-LEN(SUBSTITUTE($M128:$X128,"역삼","")))/LEN("역삼"))</f>
        <v>0</v>
      </c>
      <c r="AC128" s="147">
        <f t="array" ref="AC128">SUM(SUM(LEN($M128:X128)-LEN(SUBSTITUTE($M128:X128,"선릉","")))/LEN("선릉"),SUM(LEN(M128:$X128)-LEN(SUBSTITUTE($M128:$X128,"가산","")))/LEN("가산"))</f>
        <v>0</v>
      </c>
      <c r="AD128" s="150">
        <f t="shared" si="136"/>
        <v>2</v>
      </c>
      <c r="AE128" s="147">
        <f t="array" ref="AE128">(SUM(LEN($M128:$X128)-LEN(SUBSTITUTE($M128:$X128,"대전","")))/LEN("대전"))</f>
        <v>1</v>
      </c>
      <c r="AF128" s="147">
        <f t="array" ref="AF128">(SUM(LEN($M128:$X128)-LEN(SUBSTITUTE($M128:$X128,"대구","")))/LEN("대구"))</f>
        <v>0</v>
      </c>
      <c r="AG128" s="147">
        <f t="array" ref="AG128">(SUM(LEN($M128:$X128)-LEN(SUBSTITUTE($M128:$X128,"부산","")))/LEN("부산"))</f>
        <v>0</v>
      </c>
      <c r="AH128" s="147">
        <f t="array" ref="AH128">(SUM(LEN($M128:$X128)-LEN(SUBSTITUTE($M128:$X128,"광주","")))/LEN("광주"))</f>
        <v>0</v>
      </c>
      <c r="AI128" s="147">
        <f t="array" ref="AI128">SUM(SUM(LEN($M128:$X128)-LEN(SUBSTITUTE($M128:$X128,"수원","")))/LEN("수원"),SUM(LEN($M128:$X128)-LEN(SUBSTITUTE($M128:$X128,"춘천","")))/LEN("춘천"),SUM(LEN($M128:$X128)-LEN(SUBSTITUTE($M128:$X128,"의정부","")))/LEN("의정부"),SUM(LEN($M128:$X128)-LEN(SUBSTITUTE($M128:$X128,"원주","")))/LEN("원주"))</f>
        <v>0</v>
      </c>
      <c r="AJ128" s="147">
        <f t="array" ref="AJ128">(SUM(LEN($M128:$X128)-LEN(SUBSTITUTE($M128:$X128,"청주","")))/LEN("청주"))</f>
        <v>1</v>
      </c>
      <c r="AK128" s="147">
        <f t="array" ref="AK128">(SUM(LEN($M128:$X128)-LEN(SUBSTITUTE($M128:$X128,"인천","")))/LEN("인천"))</f>
        <v>0</v>
      </c>
      <c r="AL128" s="147">
        <f t="array" ref="AL128">SUM(SUM(LEN($M128:X128)-LEN(SUBSTITUTE($M128:X128,"충북","")))/LEN("충북"),SUM(LEN(M128:$X128)-LEN(SUBSTITUTE($M128:$X128,"아산","")))/LEN("아산"))</f>
        <v>0</v>
      </c>
      <c r="AM128" s="147">
        <f t="array" ref="AM128">(SUM(LEN($M128:$X128)-LEN(SUBSTITUTE($M128:$X128,"울산","")))/LEN("울산"))</f>
        <v>0</v>
      </c>
      <c r="AN128" s="147">
        <f t="array" ref="AN128">(SUM(LEN($M128:$X128)-LEN(SUBSTITUTE($M128:$X128,"창원","")))/LEN("창원"))</f>
        <v>0</v>
      </c>
      <c r="AO128" s="147">
        <f t="array" ref="AO128">(SUM(LEN($M128:$X128)-LEN(SUBSTITUTE($M128:$X128,"전주","")))/LEN("전주"))</f>
        <v>0</v>
      </c>
      <c r="AP128" s="176">
        <f t="shared" si="132"/>
        <v>4</v>
      </c>
      <c r="AQ128" s="175">
        <f t="shared" si="137"/>
        <v>0</v>
      </c>
      <c r="AR128" s="174">
        <f t="shared" si="133"/>
        <v>0</v>
      </c>
      <c r="AS128" s="174">
        <f t="shared" si="133"/>
        <v>0</v>
      </c>
      <c r="AT128" s="175">
        <f t="shared" si="134"/>
        <v>4</v>
      </c>
      <c r="AU128" s="174">
        <f t="shared" si="135"/>
        <v>2</v>
      </c>
      <c r="AV128" s="174">
        <f t="shared" si="135"/>
        <v>0</v>
      </c>
      <c r="AW128" s="174">
        <f t="shared" si="135"/>
        <v>0</v>
      </c>
      <c r="AX128" s="174">
        <f t="shared" si="135"/>
        <v>0</v>
      </c>
      <c r="AY128" s="174">
        <f t="shared" si="135"/>
        <v>0</v>
      </c>
      <c r="AZ128" s="174">
        <f t="shared" si="135"/>
        <v>2</v>
      </c>
      <c r="BA128" s="174">
        <f t="shared" si="135"/>
        <v>0</v>
      </c>
      <c r="BB128" s="174">
        <f t="shared" si="135"/>
        <v>0</v>
      </c>
      <c r="BC128" s="174">
        <f t="shared" si="135"/>
        <v>0</v>
      </c>
      <c r="BD128" s="174">
        <f t="shared" si="135"/>
        <v>0</v>
      </c>
      <c r="BE128" s="174">
        <f t="shared" si="135"/>
        <v>0</v>
      </c>
      <c r="BK128" t="str">
        <f>IF(G128="","",VLOOKUP(G128,과정코드!$A$2:$B$494,2,0))</f>
        <v>COL0104630</v>
      </c>
      <c r="BL128" s="619"/>
    </row>
    <row r="129" spans="1:65" s="38" customFormat="1" ht="23.1" customHeight="1">
      <c r="A129" s="809"/>
      <c r="B129" s="215">
        <v>111</v>
      </c>
      <c r="C129" s="53" t="s">
        <v>20</v>
      </c>
      <c r="D129" s="41" t="s">
        <v>21</v>
      </c>
      <c r="E129" s="41" t="s">
        <v>21</v>
      </c>
      <c r="F129" s="156"/>
      <c r="G129" s="113" t="s">
        <v>1044</v>
      </c>
      <c r="H129" s="93" t="str">
        <f t="shared" si="127"/>
        <v>바로가기</v>
      </c>
      <c r="I129" s="383">
        <v>2</v>
      </c>
      <c r="J129" s="243">
        <v>14</v>
      </c>
      <c r="K129" s="376">
        <v>490</v>
      </c>
      <c r="L129" s="128">
        <v>540</v>
      </c>
      <c r="M129" s="211"/>
      <c r="N129" s="220"/>
      <c r="O129" s="213"/>
      <c r="P129" s="220"/>
      <c r="Q129" s="213" t="s">
        <v>327</v>
      </c>
      <c r="R129" s="220"/>
      <c r="S129" s="213"/>
      <c r="T129" s="220"/>
      <c r="U129" s="213"/>
      <c r="V129" s="245"/>
      <c r="W129" s="213"/>
      <c r="X129" s="212"/>
      <c r="Y129" s="147">
        <f t="shared" si="128"/>
        <v>1</v>
      </c>
      <c r="Z129" s="149">
        <f t="shared" si="129"/>
        <v>1</v>
      </c>
      <c r="AA129" s="150">
        <f t="shared" si="130"/>
        <v>0</v>
      </c>
      <c r="AB129" s="147">
        <f t="array" ref="AB129">(SUM(LEN($M129:$X129)-LEN(SUBSTITUTE($M129:$X129,"역삼","")))/LEN("역삼"))</f>
        <v>0</v>
      </c>
      <c r="AC129" s="147">
        <f t="array" ref="AC129">SUM(SUM(LEN($M129:X129)-LEN(SUBSTITUTE($M129:X129,"선릉","")))/LEN("선릉"),SUM(LEN(M129:$X129)-LEN(SUBSTITUTE($M129:$X129,"가산","")))/LEN("가산"))</f>
        <v>0</v>
      </c>
      <c r="AD129" s="150">
        <f t="shared" si="136"/>
        <v>1</v>
      </c>
      <c r="AE129" s="147">
        <f t="array" ref="AE129">(SUM(LEN($M129:$X129)-LEN(SUBSTITUTE($M129:$X129,"대전","")))/LEN("대전"))</f>
        <v>1</v>
      </c>
      <c r="AF129" s="147">
        <f t="array" ref="AF129">(SUM(LEN($M129:$X129)-LEN(SUBSTITUTE($M129:$X129,"대구","")))/LEN("대구"))</f>
        <v>0</v>
      </c>
      <c r="AG129" s="147">
        <f t="array" ref="AG129">(SUM(LEN($M129:$X129)-LEN(SUBSTITUTE($M129:$X129,"부산","")))/LEN("부산"))</f>
        <v>0</v>
      </c>
      <c r="AH129" s="147">
        <f t="array" ref="AH129">(SUM(LEN($M129:$X129)-LEN(SUBSTITUTE($M129:$X129,"광주","")))/LEN("광주"))</f>
        <v>0</v>
      </c>
      <c r="AI129" s="147">
        <f t="array" ref="AI129">SUM(SUM(LEN($M129:$X129)-LEN(SUBSTITUTE($M129:$X129,"수원","")))/LEN("수원"),SUM(LEN($M129:$X129)-LEN(SUBSTITUTE($M129:$X129,"춘천","")))/LEN("춘천"),SUM(LEN($M129:$X129)-LEN(SUBSTITUTE($M129:$X129,"의정부","")))/LEN("의정부"),SUM(LEN($M129:$X129)-LEN(SUBSTITUTE($M129:$X129,"원주","")))/LEN("원주"))</f>
        <v>0</v>
      </c>
      <c r="AJ129" s="147">
        <f t="array" ref="AJ129">(SUM(LEN($M129:$X129)-LEN(SUBSTITUTE($M129:$X129,"청주","")))/LEN("청주"))</f>
        <v>0</v>
      </c>
      <c r="AK129" s="147">
        <f t="array" ref="AK129">(SUM(LEN($M129:$X129)-LEN(SUBSTITUTE($M129:$X129,"인천","")))/LEN("인천"))</f>
        <v>0</v>
      </c>
      <c r="AL129" s="147">
        <f t="array" ref="AL129">SUM(SUM(LEN($M129:X129)-LEN(SUBSTITUTE($M129:X129,"충북","")))/LEN("충북"),SUM(LEN(M129:$X129)-LEN(SUBSTITUTE($M129:$X129,"아산","")))/LEN("아산"))</f>
        <v>0</v>
      </c>
      <c r="AM129" s="147">
        <f t="array" ref="AM129">(SUM(LEN($M129:$X129)-LEN(SUBSTITUTE($M129:$X129,"울산","")))/LEN("울산"))</f>
        <v>0</v>
      </c>
      <c r="AN129" s="147">
        <f t="array" ref="AN129">(SUM(LEN($M129:$X129)-LEN(SUBSTITUTE($M129:$X129,"창원","")))/LEN("창원"))</f>
        <v>0</v>
      </c>
      <c r="AO129" s="147">
        <f t="array" ref="AO129">(SUM(LEN($M129:$X129)-LEN(SUBSTITUTE($M129:$X129,"전주","")))/LEN("전주"))</f>
        <v>0</v>
      </c>
      <c r="AP129" s="176">
        <f t="shared" si="132"/>
        <v>2</v>
      </c>
      <c r="AQ129" s="175">
        <f t="shared" si="137"/>
        <v>0</v>
      </c>
      <c r="AR129" s="174">
        <f t="shared" si="133"/>
        <v>0</v>
      </c>
      <c r="AS129" s="174">
        <f t="shared" si="133"/>
        <v>0</v>
      </c>
      <c r="AT129" s="175">
        <f t="shared" si="134"/>
        <v>2</v>
      </c>
      <c r="AU129" s="174">
        <f t="shared" si="135"/>
        <v>2</v>
      </c>
      <c r="AV129" s="174">
        <f t="shared" si="135"/>
        <v>0</v>
      </c>
      <c r="AW129" s="174">
        <f t="shared" si="135"/>
        <v>0</v>
      </c>
      <c r="AX129" s="174">
        <f t="shared" si="135"/>
        <v>0</v>
      </c>
      <c r="AY129" s="174">
        <f t="shared" si="135"/>
        <v>0</v>
      </c>
      <c r="AZ129" s="174">
        <f t="shared" si="135"/>
        <v>0</v>
      </c>
      <c r="BA129" s="174">
        <f t="shared" si="135"/>
        <v>0</v>
      </c>
      <c r="BB129" s="174">
        <f t="shared" si="135"/>
        <v>0</v>
      </c>
      <c r="BC129" s="174">
        <f t="shared" si="135"/>
        <v>0</v>
      </c>
      <c r="BD129" s="174">
        <f t="shared" si="135"/>
        <v>0</v>
      </c>
      <c r="BE129" s="174">
        <f t="shared" si="135"/>
        <v>0</v>
      </c>
      <c r="BK129" t="str">
        <f>IF(G129="","",VLOOKUP(G129,과정코드!$A$2:$B$494,2,0))</f>
        <v>COL0104631</v>
      </c>
      <c r="BL129" s="620"/>
    </row>
    <row r="130" spans="1:65" s="38" customFormat="1" ht="23.1" customHeight="1">
      <c r="A130" s="827" t="s">
        <v>352</v>
      </c>
      <c r="B130" s="215">
        <v>112</v>
      </c>
      <c r="C130" s="53" t="s">
        <v>20</v>
      </c>
      <c r="D130" s="41" t="s">
        <v>21</v>
      </c>
      <c r="E130" s="41" t="s">
        <v>21</v>
      </c>
      <c r="F130" s="156"/>
      <c r="G130" s="111" t="s">
        <v>147</v>
      </c>
      <c r="H130" s="93" t="str">
        <f t="shared" si="127"/>
        <v>바로가기</v>
      </c>
      <c r="I130" s="383">
        <v>3</v>
      </c>
      <c r="J130" s="243">
        <v>18</v>
      </c>
      <c r="K130" s="378">
        <v>580</v>
      </c>
      <c r="L130" s="63">
        <v>640</v>
      </c>
      <c r="M130" s="211"/>
      <c r="N130" s="220"/>
      <c r="O130" s="213" t="s">
        <v>297</v>
      </c>
      <c r="P130" s="220"/>
      <c r="Q130" s="213"/>
      <c r="R130" s="220"/>
      <c r="S130" s="213"/>
      <c r="T130" s="48"/>
      <c r="U130" s="213"/>
      <c r="V130" s="220"/>
      <c r="W130" s="213"/>
      <c r="X130" s="212" t="s">
        <v>1040</v>
      </c>
      <c r="Y130" s="147">
        <f t="shared" si="128"/>
        <v>2</v>
      </c>
      <c r="Z130" s="149">
        <f t="shared" si="129"/>
        <v>2</v>
      </c>
      <c r="AA130" s="150">
        <f t="shared" si="130"/>
        <v>0</v>
      </c>
      <c r="AB130" s="147">
        <f t="array" ref="AB130">(SUM(LEN($M130:$X130)-LEN(SUBSTITUTE($M130:$X130,"역삼","")))/LEN("역삼"))</f>
        <v>0</v>
      </c>
      <c r="AC130" s="147">
        <f t="array" ref="AC130">SUM(SUM(LEN($M130:X130)-LEN(SUBSTITUTE($M130:X130,"선릉","")))/LEN("선릉"),SUM(LEN(M130:$X130)-LEN(SUBSTITUTE($M130:$X130,"가산","")))/LEN("가산"))</f>
        <v>0</v>
      </c>
      <c r="AD130" s="150">
        <f t="shared" si="136"/>
        <v>2</v>
      </c>
      <c r="AE130" s="147">
        <f t="array" ref="AE130">(SUM(LEN($M130:$X130)-LEN(SUBSTITUTE($M130:$X130,"대전","")))/LEN("대전"))</f>
        <v>1</v>
      </c>
      <c r="AF130" s="147">
        <f t="array" ref="AF130">(SUM(LEN($M130:$X130)-LEN(SUBSTITUTE($M130:$X130,"대구","")))/LEN("대구"))</f>
        <v>0</v>
      </c>
      <c r="AG130" s="147">
        <f t="array" ref="AG130">(SUM(LEN($M130:$X130)-LEN(SUBSTITUTE($M130:$X130,"부산","")))/LEN("부산"))</f>
        <v>0</v>
      </c>
      <c r="AH130" s="147">
        <f t="array" ref="AH130">(SUM(LEN($M130:$X130)-LEN(SUBSTITUTE($M130:$X130,"광주","")))/LEN("광주"))</f>
        <v>0</v>
      </c>
      <c r="AI130" s="147">
        <f t="array" ref="AI130">SUM(SUM(LEN($M130:$X130)-LEN(SUBSTITUTE($M130:$X130,"수원","")))/LEN("수원"),SUM(LEN($M130:$X130)-LEN(SUBSTITUTE($M130:$X130,"춘천","")))/LEN("춘천"),SUM(LEN($M130:$X130)-LEN(SUBSTITUTE($M130:$X130,"의정부","")))/LEN("의정부"),SUM(LEN($M130:$X130)-LEN(SUBSTITUTE($M130:$X130,"원주","")))/LEN("원주"))</f>
        <v>0</v>
      </c>
      <c r="AJ130" s="147">
        <f t="array" ref="AJ130">(SUM(LEN($M130:$X130)-LEN(SUBSTITUTE($M130:$X130,"청주","")))/LEN("청주"))</f>
        <v>1</v>
      </c>
      <c r="AK130" s="147">
        <f t="array" ref="AK130">(SUM(LEN($M130:$X130)-LEN(SUBSTITUTE($M130:$X130,"인천","")))/LEN("인천"))</f>
        <v>0</v>
      </c>
      <c r="AL130" s="147">
        <f t="array" ref="AL130">SUM(SUM(LEN($M130:X130)-LEN(SUBSTITUTE($M130:X130,"충북","")))/LEN("충북"),SUM(LEN(M130:$X130)-LEN(SUBSTITUTE($M130:$X130,"아산","")))/LEN("아산"))</f>
        <v>0</v>
      </c>
      <c r="AM130" s="147">
        <f t="array" ref="AM130">(SUM(LEN($M130:$X130)-LEN(SUBSTITUTE($M130:$X130,"울산","")))/LEN("울산"))</f>
        <v>0</v>
      </c>
      <c r="AN130" s="147">
        <f t="array" ref="AN130">(SUM(LEN($M130:$X130)-LEN(SUBSTITUTE($M130:$X130,"창원","")))/LEN("창원"))</f>
        <v>0</v>
      </c>
      <c r="AO130" s="147">
        <f t="array" ref="AO130">(SUM(LEN($M130:$X130)-LEN(SUBSTITUTE($M130:$X130,"전주","")))/LEN("전주"))</f>
        <v>0</v>
      </c>
      <c r="AP130" s="176">
        <f t="shared" si="132"/>
        <v>6</v>
      </c>
      <c r="AQ130" s="175">
        <f t="shared" si="137"/>
        <v>0</v>
      </c>
      <c r="AR130" s="174">
        <f t="shared" si="133"/>
        <v>0</v>
      </c>
      <c r="AS130" s="174">
        <f t="shared" si="133"/>
        <v>0</v>
      </c>
      <c r="AT130" s="175">
        <f t="shared" si="134"/>
        <v>6</v>
      </c>
      <c r="AU130" s="174">
        <f t="shared" si="135"/>
        <v>3</v>
      </c>
      <c r="AV130" s="174">
        <f t="shared" si="135"/>
        <v>0</v>
      </c>
      <c r="AW130" s="174">
        <f t="shared" si="135"/>
        <v>0</v>
      </c>
      <c r="AX130" s="174">
        <f t="shared" si="135"/>
        <v>0</v>
      </c>
      <c r="AY130" s="174">
        <f t="shared" si="135"/>
        <v>0</v>
      </c>
      <c r="AZ130" s="174">
        <f t="shared" si="135"/>
        <v>3</v>
      </c>
      <c r="BA130" s="174">
        <f t="shared" si="135"/>
        <v>0</v>
      </c>
      <c r="BB130" s="174">
        <f t="shared" si="135"/>
        <v>0</v>
      </c>
      <c r="BC130" s="174">
        <f t="shared" si="135"/>
        <v>0</v>
      </c>
      <c r="BD130" s="174">
        <f t="shared" si="135"/>
        <v>0</v>
      </c>
      <c r="BE130" s="174">
        <f t="shared" si="135"/>
        <v>0</v>
      </c>
      <c r="BK130" t="str">
        <f>IF(G130="","",VLOOKUP(G130,과정코드!$A$2:$B$494,2,0))</f>
        <v>COL0104632</v>
      </c>
      <c r="BL130" s="621"/>
    </row>
    <row r="131" spans="1:65" s="38" customFormat="1" ht="23.1" customHeight="1">
      <c r="A131" s="828"/>
      <c r="B131" s="215">
        <v>113</v>
      </c>
      <c r="C131" s="53" t="s">
        <v>20</v>
      </c>
      <c r="D131" s="41" t="s">
        <v>21</v>
      </c>
      <c r="E131" s="41" t="s">
        <v>21</v>
      </c>
      <c r="F131" s="156"/>
      <c r="G131" s="113" t="s">
        <v>149</v>
      </c>
      <c r="H131" s="93" t="str">
        <f t="shared" si="127"/>
        <v>바로가기</v>
      </c>
      <c r="I131" s="383">
        <v>3</v>
      </c>
      <c r="J131" s="243">
        <v>18</v>
      </c>
      <c r="K131" s="378">
        <v>580</v>
      </c>
      <c r="L131" s="63">
        <v>640</v>
      </c>
      <c r="M131" s="211"/>
      <c r="N131" s="220"/>
      <c r="O131" s="213"/>
      <c r="P131" s="220" t="s">
        <v>282</v>
      </c>
      <c r="Q131" s="211"/>
      <c r="R131" s="220"/>
      <c r="S131" s="213"/>
      <c r="T131" s="220"/>
      <c r="U131" s="211"/>
      <c r="V131" s="220"/>
      <c r="W131" s="213"/>
      <c r="X131" s="44"/>
      <c r="Y131" s="147">
        <f t="shared" si="128"/>
        <v>1</v>
      </c>
      <c r="Z131" s="149">
        <f t="shared" si="129"/>
        <v>1</v>
      </c>
      <c r="AA131" s="150">
        <f t="shared" si="130"/>
        <v>0</v>
      </c>
      <c r="AB131" s="147">
        <f t="array" ref="AB131">(SUM(LEN($M131:$X131)-LEN(SUBSTITUTE($M131:$X131,"역삼","")))/LEN("역삼"))</f>
        <v>0</v>
      </c>
      <c r="AC131" s="147">
        <f t="array" ref="AC131">SUM(SUM(LEN($M131:X131)-LEN(SUBSTITUTE($M131:X131,"선릉","")))/LEN("선릉"),SUM(LEN(M131:$X131)-LEN(SUBSTITUTE($M131:$X131,"가산","")))/LEN("가산"))</f>
        <v>0</v>
      </c>
      <c r="AD131" s="150">
        <f t="shared" si="136"/>
        <v>1</v>
      </c>
      <c r="AE131" s="147">
        <f t="array" ref="AE131">(SUM(LEN($M131:$X131)-LEN(SUBSTITUTE($M131:$X131,"대전","")))/LEN("대전"))</f>
        <v>1</v>
      </c>
      <c r="AF131" s="147">
        <f t="array" ref="AF131">(SUM(LEN($M131:$X131)-LEN(SUBSTITUTE($M131:$X131,"대구","")))/LEN("대구"))</f>
        <v>0</v>
      </c>
      <c r="AG131" s="147">
        <f t="array" ref="AG131">(SUM(LEN($M131:$X131)-LEN(SUBSTITUTE($M131:$X131,"부산","")))/LEN("부산"))</f>
        <v>0</v>
      </c>
      <c r="AH131" s="147">
        <f t="array" ref="AH131">(SUM(LEN($M131:$X131)-LEN(SUBSTITUTE($M131:$X131,"광주","")))/LEN("광주"))</f>
        <v>0</v>
      </c>
      <c r="AI131" s="147">
        <f t="array" ref="AI131">SUM(SUM(LEN($M131:$X131)-LEN(SUBSTITUTE($M131:$X131,"수원","")))/LEN("수원"),SUM(LEN($M131:$X131)-LEN(SUBSTITUTE($M131:$X131,"춘천","")))/LEN("춘천"),SUM(LEN($M131:$X131)-LEN(SUBSTITUTE($M131:$X131,"의정부","")))/LEN("의정부"),SUM(LEN($M131:$X131)-LEN(SUBSTITUTE($M131:$X131,"원주","")))/LEN("원주"))</f>
        <v>0</v>
      </c>
      <c r="AJ131" s="147">
        <f t="array" ref="AJ131">(SUM(LEN($M131:$X131)-LEN(SUBSTITUTE($M131:$X131,"청주","")))/LEN("청주"))</f>
        <v>0</v>
      </c>
      <c r="AK131" s="147">
        <f t="array" ref="AK131">(SUM(LEN($M131:$X131)-LEN(SUBSTITUTE($M131:$X131,"인천","")))/LEN("인천"))</f>
        <v>0</v>
      </c>
      <c r="AL131" s="147">
        <f t="array" ref="AL131">SUM(SUM(LEN($M131:X131)-LEN(SUBSTITUTE($M131:X131,"충북","")))/LEN("충북"),SUM(LEN(M131:$X131)-LEN(SUBSTITUTE($M131:$X131,"아산","")))/LEN("아산"))</f>
        <v>0</v>
      </c>
      <c r="AM131" s="147">
        <f t="array" ref="AM131">(SUM(LEN($M131:$X131)-LEN(SUBSTITUTE($M131:$X131,"울산","")))/LEN("울산"))</f>
        <v>0</v>
      </c>
      <c r="AN131" s="147">
        <f t="array" ref="AN131">(SUM(LEN($M131:$X131)-LEN(SUBSTITUTE($M131:$X131,"창원","")))/LEN("창원"))</f>
        <v>0</v>
      </c>
      <c r="AO131" s="147">
        <f t="array" ref="AO131">(SUM(LEN($M131:$X131)-LEN(SUBSTITUTE($M131:$X131,"전주","")))/LEN("전주"))</f>
        <v>0</v>
      </c>
      <c r="AP131" s="176">
        <f t="shared" si="132"/>
        <v>3</v>
      </c>
      <c r="AQ131" s="175">
        <f t="shared" si="137"/>
        <v>0</v>
      </c>
      <c r="AR131" s="174">
        <f t="shared" si="133"/>
        <v>0</v>
      </c>
      <c r="AS131" s="174">
        <f t="shared" si="133"/>
        <v>0</v>
      </c>
      <c r="AT131" s="175">
        <f t="shared" si="134"/>
        <v>3</v>
      </c>
      <c r="AU131" s="174">
        <f t="shared" si="135"/>
        <v>3</v>
      </c>
      <c r="AV131" s="174">
        <f t="shared" si="135"/>
        <v>0</v>
      </c>
      <c r="AW131" s="174">
        <f t="shared" si="135"/>
        <v>0</v>
      </c>
      <c r="AX131" s="174">
        <f t="shared" si="135"/>
        <v>0</v>
      </c>
      <c r="AY131" s="174">
        <f t="shared" si="135"/>
        <v>0</v>
      </c>
      <c r="AZ131" s="174">
        <f t="shared" si="135"/>
        <v>0</v>
      </c>
      <c r="BA131" s="174">
        <f t="shared" si="135"/>
        <v>0</v>
      </c>
      <c r="BB131" s="174">
        <f t="shared" si="135"/>
        <v>0</v>
      </c>
      <c r="BC131" s="174">
        <f t="shared" si="135"/>
        <v>0</v>
      </c>
      <c r="BD131" s="174">
        <f t="shared" si="135"/>
        <v>0</v>
      </c>
      <c r="BE131" s="174">
        <f t="shared" si="135"/>
        <v>0</v>
      </c>
      <c r="BK131" t="str">
        <f>IF(G131="","",VLOOKUP(G131,과정코드!$A$2:$B$494,2,0))</f>
        <v>COL0104633</v>
      </c>
      <c r="BL131" s="618"/>
    </row>
    <row r="132" spans="1:65" s="38" customFormat="1" ht="23.1" customHeight="1">
      <c r="A132" s="828"/>
      <c r="B132" s="215">
        <v>114</v>
      </c>
      <c r="C132" s="53" t="s">
        <v>20</v>
      </c>
      <c r="D132" s="41" t="s">
        <v>21</v>
      </c>
      <c r="E132" s="41" t="s">
        <v>21</v>
      </c>
      <c r="F132" s="156"/>
      <c r="G132" s="111" t="s">
        <v>150</v>
      </c>
      <c r="H132" s="93" t="str">
        <f t="shared" si="127"/>
        <v>바로가기</v>
      </c>
      <c r="I132" s="383">
        <v>3</v>
      </c>
      <c r="J132" s="243">
        <v>18</v>
      </c>
      <c r="K132" s="378">
        <v>580</v>
      </c>
      <c r="L132" s="63">
        <v>640</v>
      </c>
      <c r="M132" s="213"/>
      <c r="N132" s="220"/>
      <c r="O132" s="213"/>
      <c r="P132" s="220"/>
      <c r="Q132" s="211"/>
      <c r="R132" s="220"/>
      <c r="S132" s="213"/>
      <c r="T132" s="220"/>
      <c r="U132" s="213"/>
      <c r="V132" s="220" t="s">
        <v>1039</v>
      </c>
      <c r="W132" s="213"/>
      <c r="X132" s="244"/>
      <c r="Y132" s="147">
        <f t="shared" si="128"/>
        <v>1</v>
      </c>
      <c r="Z132" s="149">
        <f t="shared" si="129"/>
        <v>1</v>
      </c>
      <c r="AA132" s="150">
        <f t="shared" si="130"/>
        <v>0</v>
      </c>
      <c r="AB132" s="147">
        <f t="array" ref="AB132">(SUM(LEN($M132:$X132)-LEN(SUBSTITUTE($M132:$X132,"역삼","")))/LEN("역삼"))</f>
        <v>0</v>
      </c>
      <c r="AC132" s="147">
        <f t="array" ref="AC132">SUM(SUM(LEN($M132:X132)-LEN(SUBSTITUTE($M132:X132,"선릉","")))/LEN("선릉"),SUM(LEN(M132:$X132)-LEN(SUBSTITUTE($M132:$X132,"가산","")))/LEN("가산"))</f>
        <v>0</v>
      </c>
      <c r="AD132" s="150">
        <f t="shared" si="136"/>
        <v>1</v>
      </c>
      <c r="AE132" s="147">
        <f t="array" ref="AE132">(SUM(LEN($M132:$X132)-LEN(SUBSTITUTE($M132:$X132,"대전","")))/LEN("대전"))</f>
        <v>1</v>
      </c>
      <c r="AF132" s="147">
        <f t="array" ref="AF132">(SUM(LEN($M132:$X132)-LEN(SUBSTITUTE($M132:$X132,"대구","")))/LEN("대구"))</f>
        <v>0</v>
      </c>
      <c r="AG132" s="147">
        <f t="array" ref="AG132">(SUM(LEN($M132:$X132)-LEN(SUBSTITUTE($M132:$X132,"부산","")))/LEN("부산"))</f>
        <v>0</v>
      </c>
      <c r="AH132" s="147">
        <f t="array" ref="AH132">(SUM(LEN($M132:$X132)-LEN(SUBSTITUTE($M132:$X132,"광주","")))/LEN("광주"))</f>
        <v>0</v>
      </c>
      <c r="AI132" s="147">
        <f t="array" ref="AI132">SUM(SUM(LEN($M132:$X132)-LEN(SUBSTITUTE($M132:$X132,"수원","")))/LEN("수원"),SUM(LEN($M132:$X132)-LEN(SUBSTITUTE($M132:$X132,"춘천","")))/LEN("춘천"),SUM(LEN($M132:$X132)-LEN(SUBSTITUTE($M132:$X132,"의정부","")))/LEN("의정부"),SUM(LEN($M132:$X132)-LEN(SUBSTITUTE($M132:$X132,"원주","")))/LEN("원주"))</f>
        <v>0</v>
      </c>
      <c r="AJ132" s="147">
        <f t="array" ref="AJ132">(SUM(LEN($M132:$X132)-LEN(SUBSTITUTE($M132:$X132,"청주","")))/LEN("청주"))</f>
        <v>0</v>
      </c>
      <c r="AK132" s="147">
        <f t="array" ref="AK132">(SUM(LEN($M132:$X132)-LEN(SUBSTITUTE($M132:$X132,"인천","")))/LEN("인천"))</f>
        <v>0</v>
      </c>
      <c r="AL132" s="147">
        <f t="array" ref="AL132">SUM(SUM(LEN($M132:X132)-LEN(SUBSTITUTE($M132:X132,"충북","")))/LEN("충북"),SUM(LEN(M132:$X132)-LEN(SUBSTITUTE($M132:$X132,"아산","")))/LEN("아산"))</f>
        <v>0</v>
      </c>
      <c r="AM132" s="147">
        <f t="array" ref="AM132">(SUM(LEN($M132:$X132)-LEN(SUBSTITUTE($M132:$X132,"울산","")))/LEN("울산"))</f>
        <v>0</v>
      </c>
      <c r="AN132" s="147">
        <f t="array" ref="AN132">(SUM(LEN($M132:$X132)-LEN(SUBSTITUTE($M132:$X132,"창원","")))/LEN("창원"))</f>
        <v>0</v>
      </c>
      <c r="AO132" s="147">
        <f t="array" ref="AO132">(SUM(LEN($M132:$X132)-LEN(SUBSTITUTE($M132:$X132,"전주","")))/LEN("전주"))</f>
        <v>0</v>
      </c>
      <c r="AP132" s="176">
        <f t="shared" si="132"/>
        <v>3</v>
      </c>
      <c r="AQ132" s="175">
        <f t="shared" si="137"/>
        <v>0</v>
      </c>
      <c r="AR132" s="174">
        <f t="shared" si="133"/>
        <v>0</v>
      </c>
      <c r="AS132" s="174">
        <f t="shared" si="133"/>
        <v>0</v>
      </c>
      <c r="AT132" s="175">
        <f t="shared" si="134"/>
        <v>3</v>
      </c>
      <c r="AU132" s="174">
        <f t="shared" si="135"/>
        <v>3</v>
      </c>
      <c r="AV132" s="174">
        <f t="shared" si="135"/>
        <v>0</v>
      </c>
      <c r="AW132" s="174">
        <f t="shared" si="135"/>
        <v>0</v>
      </c>
      <c r="AX132" s="174">
        <f t="shared" si="135"/>
        <v>0</v>
      </c>
      <c r="AY132" s="174">
        <f t="shared" si="135"/>
        <v>0</v>
      </c>
      <c r="AZ132" s="174">
        <f t="shared" si="135"/>
        <v>0</v>
      </c>
      <c r="BA132" s="174">
        <f t="shared" si="135"/>
        <v>0</v>
      </c>
      <c r="BB132" s="174">
        <f t="shared" si="135"/>
        <v>0</v>
      </c>
      <c r="BC132" s="174">
        <f t="shared" si="135"/>
        <v>0</v>
      </c>
      <c r="BD132" s="174">
        <f t="shared" si="135"/>
        <v>0</v>
      </c>
      <c r="BE132" s="174">
        <f t="shared" si="135"/>
        <v>0</v>
      </c>
      <c r="BK132" t="str">
        <f>IF(G132="","",VLOOKUP(G132,과정코드!$A$2:$B$494,2,0))</f>
        <v>COL0104634</v>
      </c>
      <c r="BL132" s="619"/>
    </row>
    <row r="133" spans="1:65" s="38" customFormat="1" ht="23.1" customHeight="1">
      <c r="A133" s="828"/>
      <c r="B133" s="215">
        <v>115</v>
      </c>
      <c r="C133" s="53" t="s">
        <v>20</v>
      </c>
      <c r="D133" s="41" t="s">
        <v>21</v>
      </c>
      <c r="E133" s="41" t="s">
        <v>21</v>
      </c>
      <c r="F133" s="156"/>
      <c r="G133" s="113" t="s">
        <v>151</v>
      </c>
      <c r="H133" s="93" t="str">
        <f t="shared" si="127"/>
        <v>바로가기</v>
      </c>
      <c r="I133" s="383">
        <v>3</v>
      </c>
      <c r="J133" s="243">
        <v>18</v>
      </c>
      <c r="K133" s="378">
        <v>580</v>
      </c>
      <c r="L133" s="63">
        <v>640</v>
      </c>
      <c r="M133" s="211"/>
      <c r="N133" s="220"/>
      <c r="O133" s="211"/>
      <c r="P133" s="220"/>
      <c r="Q133" s="211"/>
      <c r="R133" s="48" t="s">
        <v>337</v>
      </c>
      <c r="S133" s="213"/>
      <c r="T133" s="220"/>
      <c r="U133" s="213"/>
      <c r="V133" s="48"/>
      <c r="W133" s="213"/>
      <c r="X133" s="44"/>
      <c r="Y133" s="147">
        <f t="shared" si="128"/>
        <v>1</v>
      </c>
      <c r="Z133" s="149">
        <f t="shared" si="129"/>
        <v>1</v>
      </c>
      <c r="AA133" s="150">
        <f t="shared" si="130"/>
        <v>0</v>
      </c>
      <c r="AB133" s="147">
        <f t="array" ref="AB133">(SUM(LEN($M133:$X133)-LEN(SUBSTITUTE($M133:$X133,"역삼","")))/LEN("역삼"))</f>
        <v>0</v>
      </c>
      <c r="AC133" s="147">
        <f t="array" ref="AC133">SUM(SUM(LEN($M133:X133)-LEN(SUBSTITUTE($M133:X133,"선릉","")))/LEN("선릉"),SUM(LEN(M133:$X133)-LEN(SUBSTITUTE($M133:$X133,"가산","")))/LEN("가산"))</f>
        <v>0</v>
      </c>
      <c r="AD133" s="150">
        <f t="shared" si="136"/>
        <v>1</v>
      </c>
      <c r="AE133" s="147">
        <f t="array" ref="AE133">(SUM(LEN($M133:$X133)-LEN(SUBSTITUTE($M133:$X133,"대전","")))/LEN("대전"))</f>
        <v>1</v>
      </c>
      <c r="AF133" s="147">
        <f t="array" ref="AF133">(SUM(LEN($M133:$X133)-LEN(SUBSTITUTE($M133:$X133,"대구","")))/LEN("대구"))</f>
        <v>0</v>
      </c>
      <c r="AG133" s="147">
        <f t="array" ref="AG133">(SUM(LEN($M133:$X133)-LEN(SUBSTITUTE($M133:$X133,"부산","")))/LEN("부산"))</f>
        <v>0</v>
      </c>
      <c r="AH133" s="147">
        <f t="array" ref="AH133">(SUM(LEN($M133:$X133)-LEN(SUBSTITUTE($M133:$X133,"광주","")))/LEN("광주"))</f>
        <v>0</v>
      </c>
      <c r="AI133" s="147">
        <f t="array" ref="AI133">SUM(SUM(LEN($M133:$X133)-LEN(SUBSTITUTE($M133:$X133,"수원","")))/LEN("수원"),SUM(LEN($M133:$X133)-LEN(SUBSTITUTE($M133:$X133,"춘천","")))/LEN("춘천"),SUM(LEN($M133:$X133)-LEN(SUBSTITUTE($M133:$X133,"의정부","")))/LEN("의정부"),SUM(LEN($M133:$X133)-LEN(SUBSTITUTE($M133:$X133,"원주","")))/LEN("원주"))</f>
        <v>0</v>
      </c>
      <c r="AJ133" s="147">
        <f t="array" ref="AJ133">(SUM(LEN($M133:$X133)-LEN(SUBSTITUTE($M133:$X133,"청주","")))/LEN("청주"))</f>
        <v>0</v>
      </c>
      <c r="AK133" s="147">
        <f t="array" ref="AK133">(SUM(LEN($M133:$X133)-LEN(SUBSTITUTE($M133:$X133,"인천","")))/LEN("인천"))</f>
        <v>0</v>
      </c>
      <c r="AL133" s="147">
        <f t="array" ref="AL133">SUM(SUM(LEN($M133:X133)-LEN(SUBSTITUTE($M133:X133,"충북","")))/LEN("충북"),SUM(LEN(M133:$X133)-LEN(SUBSTITUTE($M133:$X133,"아산","")))/LEN("아산"))</f>
        <v>0</v>
      </c>
      <c r="AM133" s="147">
        <f t="array" ref="AM133">(SUM(LEN($M133:$X133)-LEN(SUBSTITUTE($M133:$X133,"울산","")))/LEN("울산"))</f>
        <v>0</v>
      </c>
      <c r="AN133" s="147">
        <f t="array" ref="AN133">(SUM(LEN($M133:$X133)-LEN(SUBSTITUTE($M133:$X133,"창원","")))/LEN("창원"))</f>
        <v>0</v>
      </c>
      <c r="AO133" s="147">
        <f t="array" ref="AO133">(SUM(LEN($M133:$X133)-LEN(SUBSTITUTE($M133:$X133,"전주","")))/LEN("전주"))</f>
        <v>0</v>
      </c>
      <c r="AP133" s="176">
        <f t="shared" si="132"/>
        <v>3</v>
      </c>
      <c r="AQ133" s="175">
        <f t="shared" si="137"/>
        <v>0</v>
      </c>
      <c r="AR133" s="174">
        <f t="shared" si="133"/>
        <v>0</v>
      </c>
      <c r="AS133" s="174">
        <f t="shared" si="133"/>
        <v>0</v>
      </c>
      <c r="AT133" s="175">
        <f t="shared" si="134"/>
        <v>3</v>
      </c>
      <c r="AU133" s="174">
        <f t="shared" si="135"/>
        <v>3</v>
      </c>
      <c r="AV133" s="174">
        <f t="shared" si="135"/>
        <v>0</v>
      </c>
      <c r="AW133" s="174">
        <f t="shared" si="135"/>
        <v>0</v>
      </c>
      <c r="AX133" s="174">
        <f t="shared" si="135"/>
        <v>0</v>
      </c>
      <c r="AY133" s="174">
        <f t="shared" si="135"/>
        <v>0</v>
      </c>
      <c r="AZ133" s="174">
        <f t="shared" si="135"/>
        <v>0</v>
      </c>
      <c r="BA133" s="174">
        <f t="shared" si="135"/>
        <v>0</v>
      </c>
      <c r="BB133" s="174">
        <f t="shared" si="135"/>
        <v>0</v>
      </c>
      <c r="BC133" s="174">
        <f t="shared" si="135"/>
        <v>0</v>
      </c>
      <c r="BD133" s="174">
        <f t="shared" si="135"/>
        <v>0</v>
      </c>
      <c r="BE133" s="174">
        <f t="shared" si="135"/>
        <v>0</v>
      </c>
      <c r="BK133" t="str">
        <f>IF(G133="","",VLOOKUP(G133,과정코드!$A$2:$B$494,2,0))</f>
        <v>COL0104635</v>
      </c>
      <c r="BL133" s="620"/>
    </row>
    <row r="134" spans="1:65" s="38" customFormat="1" ht="23.1" customHeight="1">
      <c r="A134" s="828"/>
      <c r="B134" s="215">
        <v>116</v>
      </c>
      <c r="C134" s="53" t="s">
        <v>20</v>
      </c>
      <c r="D134" s="41" t="s">
        <v>21</v>
      </c>
      <c r="E134" s="41" t="s">
        <v>21</v>
      </c>
      <c r="F134" s="156"/>
      <c r="G134" s="111" t="s">
        <v>152</v>
      </c>
      <c r="H134" s="93" t="str">
        <f t="shared" si="127"/>
        <v>바로가기</v>
      </c>
      <c r="I134" s="383">
        <v>3</v>
      </c>
      <c r="J134" s="243">
        <v>18</v>
      </c>
      <c r="K134" s="378">
        <v>580</v>
      </c>
      <c r="L134" s="63">
        <v>640</v>
      </c>
      <c r="M134" s="211"/>
      <c r="N134" s="48"/>
      <c r="O134" s="213"/>
      <c r="P134" s="48"/>
      <c r="Q134" s="213"/>
      <c r="R134" s="227"/>
      <c r="S134" s="213" t="s">
        <v>282</v>
      </c>
      <c r="T134" s="48"/>
      <c r="U134" s="211"/>
      <c r="V134" s="220"/>
      <c r="W134" s="211"/>
      <c r="X134" s="44"/>
      <c r="Y134" s="147">
        <f t="shared" si="128"/>
        <v>1</v>
      </c>
      <c r="Z134" s="149">
        <f t="shared" si="129"/>
        <v>1</v>
      </c>
      <c r="AA134" s="150">
        <f t="shared" si="130"/>
        <v>0</v>
      </c>
      <c r="AB134" s="147">
        <f t="array" ref="AB134">(SUM(LEN($M134:$X134)-LEN(SUBSTITUTE($M134:$X134,"역삼","")))/LEN("역삼"))</f>
        <v>0</v>
      </c>
      <c r="AC134" s="147">
        <f t="array" ref="AC134">SUM(SUM(LEN($M134:X134)-LEN(SUBSTITUTE($M134:X134,"선릉","")))/LEN("선릉"),SUM(LEN(M134:$X134)-LEN(SUBSTITUTE($M134:$X134,"가산","")))/LEN("가산"))</f>
        <v>0</v>
      </c>
      <c r="AD134" s="150">
        <f t="shared" si="136"/>
        <v>1</v>
      </c>
      <c r="AE134" s="147">
        <f t="array" ref="AE134">(SUM(LEN($M134:$X134)-LEN(SUBSTITUTE($M134:$X134,"대전","")))/LEN("대전"))</f>
        <v>1</v>
      </c>
      <c r="AF134" s="147">
        <f t="array" ref="AF134">(SUM(LEN($M134:$X134)-LEN(SUBSTITUTE($M134:$X134,"대구","")))/LEN("대구"))</f>
        <v>0</v>
      </c>
      <c r="AG134" s="147">
        <f t="array" ref="AG134">(SUM(LEN($M134:$X134)-LEN(SUBSTITUTE($M134:$X134,"부산","")))/LEN("부산"))</f>
        <v>0</v>
      </c>
      <c r="AH134" s="147">
        <f t="array" ref="AH134">(SUM(LEN($M134:$X134)-LEN(SUBSTITUTE($M134:$X134,"광주","")))/LEN("광주"))</f>
        <v>0</v>
      </c>
      <c r="AI134" s="147">
        <f t="array" ref="AI134">SUM(SUM(LEN($M134:$X134)-LEN(SUBSTITUTE($M134:$X134,"수원","")))/LEN("수원"),SUM(LEN($M134:$X134)-LEN(SUBSTITUTE($M134:$X134,"춘천","")))/LEN("춘천"),SUM(LEN($M134:$X134)-LEN(SUBSTITUTE($M134:$X134,"의정부","")))/LEN("의정부"),SUM(LEN($M134:$X134)-LEN(SUBSTITUTE($M134:$X134,"원주","")))/LEN("원주"))</f>
        <v>0</v>
      </c>
      <c r="AJ134" s="147">
        <f t="array" ref="AJ134">(SUM(LEN($M134:$X134)-LEN(SUBSTITUTE($M134:$X134,"청주","")))/LEN("청주"))</f>
        <v>0</v>
      </c>
      <c r="AK134" s="147">
        <f t="array" ref="AK134">(SUM(LEN($M134:$X134)-LEN(SUBSTITUTE($M134:$X134,"인천","")))/LEN("인천"))</f>
        <v>0</v>
      </c>
      <c r="AL134" s="147">
        <f t="array" ref="AL134">SUM(SUM(LEN($M134:X134)-LEN(SUBSTITUTE($M134:X134,"충북","")))/LEN("충북"),SUM(LEN(M134:$X134)-LEN(SUBSTITUTE($M134:$X134,"아산","")))/LEN("아산"))</f>
        <v>0</v>
      </c>
      <c r="AM134" s="147">
        <f t="array" ref="AM134">(SUM(LEN($M134:$X134)-LEN(SUBSTITUTE($M134:$X134,"울산","")))/LEN("울산"))</f>
        <v>0</v>
      </c>
      <c r="AN134" s="147">
        <f t="array" ref="AN134">(SUM(LEN($M134:$X134)-LEN(SUBSTITUTE($M134:$X134,"창원","")))/LEN("창원"))</f>
        <v>0</v>
      </c>
      <c r="AO134" s="147">
        <f t="array" ref="AO134">(SUM(LEN($M134:$X134)-LEN(SUBSTITUTE($M134:$X134,"전주","")))/LEN("전주"))</f>
        <v>0</v>
      </c>
      <c r="AP134" s="176">
        <f t="shared" si="132"/>
        <v>3</v>
      </c>
      <c r="AQ134" s="175">
        <f t="shared" si="137"/>
        <v>0</v>
      </c>
      <c r="AR134" s="174">
        <f t="shared" si="133"/>
        <v>0</v>
      </c>
      <c r="AS134" s="174">
        <f t="shared" si="133"/>
        <v>0</v>
      </c>
      <c r="AT134" s="175">
        <f t="shared" si="134"/>
        <v>3</v>
      </c>
      <c r="AU134" s="174">
        <f t="shared" si="135"/>
        <v>3</v>
      </c>
      <c r="AV134" s="174">
        <f t="shared" si="135"/>
        <v>0</v>
      </c>
      <c r="AW134" s="174">
        <f t="shared" si="135"/>
        <v>0</v>
      </c>
      <c r="AX134" s="174">
        <f t="shared" si="135"/>
        <v>0</v>
      </c>
      <c r="AY134" s="174">
        <f t="shared" si="135"/>
        <v>0</v>
      </c>
      <c r="AZ134" s="174">
        <f t="shared" si="135"/>
        <v>0</v>
      </c>
      <c r="BA134" s="174">
        <f t="shared" si="135"/>
        <v>0</v>
      </c>
      <c r="BB134" s="174">
        <f t="shared" si="135"/>
        <v>0</v>
      </c>
      <c r="BC134" s="174">
        <f t="shared" si="135"/>
        <v>0</v>
      </c>
      <c r="BD134" s="174">
        <f t="shared" si="135"/>
        <v>0</v>
      </c>
      <c r="BE134" s="174">
        <f t="shared" si="135"/>
        <v>0</v>
      </c>
      <c r="BK134" t="str">
        <f>IF(G134="","",VLOOKUP(G134,과정코드!$A$2:$B$494,2,0))</f>
        <v>COL0104636</v>
      </c>
      <c r="BL134" s="621"/>
    </row>
    <row r="135" spans="1:65" s="38" customFormat="1" ht="23.1" customHeight="1">
      <c r="A135" s="828"/>
      <c r="B135" s="215">
        <v>117</v>
      </c>
      <c r="C135" s="53" t="s">
        <v>20</v>
      </c>
      <c r="D135" s="41" t="s">
        <v>21</v>
      </c>
      <c r="E135" s="41" t="s">
        <v>21</v>
      </c>
      <c r="F135" s="156"/>
      <c r="G135" s="113" t="s">
        <v>153</v>
      </c>
      <c r="H135" s="93" t="str">
        <f t="shared" si="127"/>
        <v>바로가기</v>
      </c>
      <c r="I135" s="383">
        <v>3</v>
      </c>
      <c r="J135" s="243">
        <v>18</v>
      </c>
      <c r="K135" s="378">
        <v>580</v>
      </c>
      <c r="L135" s="63">
        <v>640</v>
      </c>
      <c r="M135" s="211"/>
      <c r="N135" s="48"/>
      <c r="O135" s="211"/>
      <c r="P135" s="48"/>
      <c r="Q135" s="211"/>
      <c r="R135" s="48"/>
      <c r="S135" s="211"/>
      <c r="T135" s="44"/>
      <c r="U135" s="211" t="s">
        <v>128</v>
      </c>
      <c r="V135" s="48"/>
      <c r="W135" s="211" t="s">
        <v>1037</v>
      </c>
      <c r="X135" s="44"/>
      <c r="Y135" s="147">
        <f t="shared" si="128"/>
        <v>2</v>
      </c>
      <c r="Z135" s="149">
        <f t="shared" si="129"/>
        <v>2</v>
      </c>
      <c r="AA135" s="150">
        <f t="shared" si="130"/>
        <v>0</v>
      </c>
      <c r="AB135" s="147">
        <f t="array" ref="AB135">(SUM(LEN($M135:$X135)-LEN(SUBSTITUTE($M135:$X135,"역삼","")))/LEN("역삼"))</f>
        <v>0</v>
      </c>
      <c r="AC135" s="147">
        <f t="array" ref="AC135">SUM(SUM(LEN($M135:X135)-LEN(SUBSTITUTE($M135:X135,"선릉","")))/LEN("선릉"),SUM(LEN(M135:$X135)-LEN(SUBSTITUTE($M135:$X135,"가산","")))/LEN("가산"))</f>
        <v>0</v>
      </c>
      <c r="AD135" s="150">
        <f t="shared" si="136"/>
        <v>2</v>
      </c>
      <c r="AE135" s="147">
        <f t="array" ref="AE135">(SUM(LEN($M135:$X135)-LEN(SUBSTITUTE($M135:$X135,"대전","")))/LEN("대전"))</f>
        <v>1</v>
      </c>
      <c r="AF135" s="147">
        <f t="array" ref="AF135">(SUM(LEN($M135:$X135)-LEN(SUBSTITUTE($M135:$X135,"대구","")))/LEN("대구"))</f>
        <v>0</v>
      </c>
      <c r="AG135" s="147">
        <f t="array" ref="AG135">(SUM(LEN($M135:$X135)-LEN(SUBSTITUTE($M135:$X135,"부산","")))/LEN("부산"))</f>
        <v>0</v>
      </c>
      <c r="AH135" s="147">
        <f t="array" ref="AH135">(SUM(LEN($M135:$X135)-LEN(SUBSTITUTE($M135:$X135,"광주","")))/LEN("광주"))</f>
        <v>0</v>
      </c>
      <c r="AI135" s="147">
        <f t="array" ref="AI135">SUM(SUM(LEN($M135:$X135)-LEN(SUBSTITUTE($M135:$X135,"수원","")))/LEN("수원"),SUM(LEN($M135:$X135)-LEN(SUBSTITUTE($M135:$X135,"춘천","")))/LEN("춘천"),SUM(LEN($M135:$X135)-LEN(SUBSTITUTE($M135:$X135,"의정부","")))/LEN("의정부"),SUM(LEN($M135:$X135)-LEN(SUBSTITUTE($M135:$X135,"원주","")))/LEN("원주"))</f>
        <v>0</v>
      </c>
      <c r="AJ135" s="147">
        <f t="array" ref="AJ135">(SUM(LEN($M135:$X135)-LEN(SUBSTITUTE($M135:$X135,"청주","")))/LEN("청주"))</f>
        <v>1</v>
      </c>
      <c r="AK135" s="147">
        <f t="array" ref="AK135">(SUM(LEN($M135:$X135)-LEN(SUBSTITUTE($M135:$X135,"인천","")))/LEN("인천"))</f>
        <v>0</v>
      </c>
      <c r="AL135" s="147">
        <f t="array" ref="AL135">SUM(SUM(LEN($M135:X135)-LEN(SUBSTITUTE($M135:X135,"충북","")))/LEN("충북"),SUM(LEN(M135:$X135)-LEN(SUBSTITUTE($M135:$X135,"아산","")))/LEN("아산"))</f>
        <v>0</v>
      </c>
      <c r="AM135" s="147">
        <f t="array" ref="AM135">(SUM(LEN($M135:$X135)-LEN(SUBSTITUTE($M135:$X135,"울산","")))/LEN("울산"))</f>
        <v>0</v>
      </c>
      <c r="AN135" s="147">
        <f t="array" ref="AN135">(SUM(LEN($M135:$X135)-LEN(SUBSTITUTE($M135:$X135,"창원","")))/LEN("창원"))</f>
        <v>0</v>
      </c>
      <c r="AO135" s="147">
        <f t="array" ref="AO135">(SUM(LEN($M135:$X135)-LEN(SUBSTITUTE($M135:$X135,"전주","")))/LEN("전주"))</f>
        <v>0</v>
      </c>
      <c r="AP135" s="176">
        <f t="shared" si="132"/>
        <v>6</v>
      </c>
      <c r="AQ135" s="175">
        <f t="shared" si="137"/>
        <v>0</v>
      </c>
      <c r="AR135" s="174">
        <f t="shared" si="133"/>
        <v>0</v>
      </c>
      <c r="AS135" s="174">
        <f t="shared" si="133"/>
        <v>0</v>
      </c>
      <c r="AT135" s="175">
        <f t="shared" si="134"/>
        <v>6</v>
      </c>
      <c r="AU135" s="174">
        <f t="shared" si="135"/>
        <v>3</v>
      </c>
      <c r="AV135" s="174">
        <f t="shared" si="135"/>
        <v>0</v>
      </c>
      <c r="AW135" s="174">
        <f t="shared" si="135"/>
        <v>0</v>
      </c>
      <c r="AX135" s="174">
        <f t="shared" si="135"/>
        <v>0</v>
      </c>
      <c r="AY135" s="174">
        <f t="shared" si="135"/>
        <v>0</v>
      </c>
      <c r="AZ135" s="174">
        <f t="shared" si="135"/>
        <v>3</v>
      </c>
      <c r="BA135" s="174">
        <f t="shared" si="135"/>
        <v>0</v>
      </c>
      <c r="BB135" s="174">
        <f t="shared" si="135"/>
        <v>0</v>
      </c>
      <c r="BC135" s="174">
        <f t="shared" si="135"/>
        <v>0</v>
      </c>
      <c r="BD135" s="174">
        <f t="shared" si="135"/>
        <v>0</v>
      </c>
      <c r="BE135" s="174">
        <f t="shared" si="135"/>
        <v>0</v>
      </c>
      <c r="BK135" t="str">
        <f>IF(G135="","",VLOOKUP(G135,과정코드!$A$2:$B$494,2,0))</f>
        <v>COL0104637</v>
      </c>
      <c r="BL135" s="618"/>
    </row>
    <row r="136" spans="1:65" s="38" customFormat="1" ht="23.1" customHeight="1">
      <c r="A136" s="828"/>
      <c r="B136" s="215">
        <v>118</v>
      </c>
      <c r="C136" s="53" t="s">
        <v>20</v>
      </c>
      <c r="D136" s="41" t="s">
        <v>21</v>
      </c>
      <c r="E136" s="41" t="s">
        <v>21</v>
      </c>
      <c r="F136" s="156"/>
      <c r="G136" s="113" t="s">
        <v>338</v>
      </c>
      <c r="H136" s="93" t="str">
        <f t="shared" si="127"/>
        <v>바로가기</v>
      </c>
      <c r="I136" s="45">
        <v>2</v>
      </c>
      <c r="J136" s="44">
        <v>14</v>
      </c>
      <c r="K136" s="376">
        <v>490</v>
      </c>
      <c r="L136" s="128">
        <v>540</v>
      </c>
      <c r="M136" s="211"/>
      <c r="N136" s="242"/>
      <c r="O136" s="211"/>
      <c r="P136" s="48"/>
      <c r="Q136" s="211"/>
      <c r="R136" s="48"/>
      <c r="S136" s="211"/>
      <c r="T136" s="48"/>
      <c r="U136" s="211" t="s">
        <v>94</v>
      </c>
      <c r="V136" s="48"/>
      <c r="W136" s="211"/>
      <c r="X136" s="48"/>
      <c r="Y136" s="147">
        <f t="shared" si="128"/>
        <v>1</v>
      </c>
      <c r="Z136" s="149">
        <f t="shared" si="129"/>
        <v>1</v>
      </c>
      <c r="AA136" s="150">
        <f t="shared" si="130"/>
        <v>0</v>
      </c>
      <c r="AB136" s="147">
        <f t="array" ref="AB136">(SUM(LEN($M136:$X136)-LEN(SUBSTITUTE($M136:$X136,"역삼","")))/LEN("역삼"))</f>
        <v>0</v>
      </c>
      <c r="AC136" s="147">
        <f t="array" ref="AC136">SUM(SUM(LEN($M136:X136)-LEN(SUBSTITUTE($M136:X136,"선릉","")))/LEN("선릉"),SUM(LEN(M136:$X136)-LEN(SUBSTITUTE($M136:$X136,"가산","")))/LEN("가산"))</f>
        <v>0</v>
      </c>
      <c r="AD136" s="150">
        <f t="shared" si="136"/>
        <v>1</v>
      </c>
      <c r="AE136" s="147">
        <f t="array" ref="AE136">(SUM(LEN($M136:$X136)-LEN(SUBSTITUTE($M136:$X136,"대전","")))/LEN("대전"))</f>
        <v>1</v>
      </c>
      <c r="AF136" s="147">
        <f t="array" ref="AF136">(SUM(LEN($M136:$X136)-LEN(SUBSTITUTE($M136:$X136,"대구","")))/LEN("대구"))</f>
        <v>0</v>
      </c>
      <c r="AG136" s="147">
        <f t="array" ref="AG136">(SUM(LEN($M136:$X136)-LEN(SUBSTITUTE($M136:$X136,"부산","")))/LEN("부산"))</f>
        <v>0</v>
      </c>
      <c r="AH136" s="147">
        <f t="array" ref="AH136">(SUM(LEN($M136:$X136)-LEN(SUBSTITUTE($M136:$X136,"광주","")))/LEN("광주"))</f>
        <v>0</v>
      </c>
      <c r="AI136" s="147">
        <f t="array" ref="AI136">SUM(SUM(LEN($M136:$X136)-LEN(SUBSTITUTE($M136:$X136,"수원","")))/LEN("수원"),SUM(LEN($M136:$X136)-LEN(SUBSTITUTE($M136:$X136,"춘천","")))/LEN("춘천"),SUM(LEN($M136:$X136)-LEN(SUBSTITUTE($M136:$X136,"의정부","")))/LEN("의정부"),SUM(LEN($M136:$X136)-LEN(SUBSTITUTE($M136:$X136,"원주","")))/LEN("원주"))</f>
        <v>0</v>
      </c>
      <c r="AJ136" s="147">
        <f t="array" ref="AJ136">(SUM(LEN($M136:$X136)-LEN(SUBSTITUTE($M136:$X136,"청주","")))/LEN("청주"))</f>
        <v>0</v>
      </c>
      <c r="AK136" s="147">
        <f t="array" ref="AK136">(SUM(LEN($M136:$X136)-LEN(SUBSTITUTE($M136:$X136,"인천","")))/LEN("인천"))</f>
        <v>0</v>
      </c>
      <c r="AL136" s="147">
        <f t="array" ref="AL136">SUM(SUM(LEN($M136:X136)-LEN(SUBSTITUTE($M136:X136,"충북","")))/LEN("충북"),SUM(LEN(M136:$X136)-LEN(SUBSTITUTE($M136:$X136,"아산","")))/LEN("아산"))</f>
        <v>0</v>
      </c>
      <c r="AM136" s="147">
        <f t="array" ref="AM136">(SUM(LEN($M136:$X136)-LEN(SUBSTITUTE($M136:$X136,"울산","")))/LEN("울산"))</f>
        <v>0</v>
      </c>
      <c r="AN136" s="147">
        <f t="array" ref="AN136">(SUM(LEN($M136:$X136)-LEN(SUBSTITUTE($M136:$X136,"창원","")))/LEN("창원"))</f>
        <v>0</v>
      </c>
      <c r="AO136" s="147">
        <f t="array" ref="AO136">(SUM(LEN($M136:$X136)-LEN(SUBSTITUTE($M136:$X136,"전주","")))/LEN("전주"))</f>
        <v>0</v>
      </c>
      <c r="AP136" s="176">
        <f t="shared" si="132"/>
        <v>2</v>
      </c>
      <c r="AQ136" s="175">
        <f t="shared" si="137"/>
        <v>0</v>
      </c>
      <c r="AR136" s="174">
        <f t="shared" si="133"/>
        <v>0</v>
      </c>
      <c r="AS136" s="174">
        <f t="shared" si="133"/>
        <v>0</v>
      </c>
      <c r="AT136" s="175">
        <f t="shared" si="134"/>
        <v>2</v>
      </c>
      <c r="AU136" s="174">
        <f t="shared" si="135"/>
        <v>2</v>
      </c>
      <c r="AV136" s="174">
        <f t="shared" si="135"/>
        <v>0</v>
      </c>
      <c r="AW136" s="174">
        <f t="shared" si="135"/>
        <v>0</v>
      </c>
      <c r="AX136" s="174">
        <f t="shared" si="135"/>
        <v>0</v>
      </c>
      <c r="AY136" s="174">
        <f t="shared" si="135"/>
        <v>0</v>
      </c>
      <c r="AZ136" s="174">
        <f t="shared" si="135"/>
        <v>0</v>
      </c>
      <c r="BA136" s="174">
        <f t="shared" si="135"/>
        <v>0</v>
      </c>
      <c r="BB136" s="174">
        <f t="shared" si="135"/>
        <v>0</v>
      </c>
      <c r="BC136" s="174">
        <f t="shared" si="135"/>
        <v>0</v>
      </c>
      <c r="BD136" s="174">
        <f t="shared" si="135"/>
        <v>0</v>
      </c>
      <c r="BE136" s="174">
        <f t="shared" si="135"/>
        <v>0</v>
      </c>
      <c r="BK136" t="str">
        <f>IF(G136="","",VLOOKUP(G136,과정코드!$A$2:$B$494,2,0))</f>
        <v>COL0104640</v>
      </c>
      <c r="BL136" s="619"/>
      <c r="BM136" s="596"/>
    </row>
    <row r="137" spans="1:65" s="39" customFormat="1" ht="30" customHeight="1">
      <c r="A137" s="86" t="s">
        <v>1705</v>
      </c>
      <c r="B137" s="87"/>
      <c r="C137" s="87"/>
      <c r="D137" s="87"/>
      <c r="E137" s="87"/>
      <c r="F137" s="87"/>
      <c r="G137" s="381"/>
      <c r="H137" s="241"/>
      <c r="I137" s="381"/>
      <c r="J137" s="381"/>
      <c r="K137" s="87"/>
      <c r="L137" s="88"/>
      <c r="M137" s="85" t="s">
        <v>16</v>
      </c>
      <c r="N137" s="85" t="s">
        <v>7</v>
      </c>
      <c r="O137" s="85" t="s">
        <v>9</v>
      </c>
      <c r="P137" s="85" t="s">
        <v>1</v>
      </c>
      <c r="Q137" s="85" t="s">
        <v>14</v>
      </c>
      <c r="R137" s="85" t="s">
        <v>0</v>
      </c>
      <c r="S137" s="85" t="s">
        <v>17</v>
      </c>
      <c r="T137" s="85" t="s">
        <v>13</v>
      </c>
      <c r="U137" s="85" t="s">
        <v>2</v>
      </c>
      <c r="V137" s="85" t="s">
        <v>11</v>
      </c>
      <c r="W137" s="85" t="s">
        <v>8</v>
      </c>
      <c r="X137" s="85" t="s">
        <v>19</v>
      </c>
      <c r="Y137" s="152">
        <f t="shared" ref="Y137:BE137" si="138">SUM(Y138:Y153)</f>
        <v>95</v>
      </c>
      <c r="Z137" s="152">
        <f t="shared" si="138"/>
        <v>47</v>
      </c>
      <c r="AA137" s="152">
        <f t="shared" si="138"/>
        <v>0</v>
      </c>
      <c r="AB137" s="152">
        <f t="shared" si="138"/>
        <v>0</v>
      </c>
      <c r="AC137" s="152">
        <f t="shared" si="138"/>
        <v>0</v>
      </c>
      <c r="AD137" s="152">
        <f t="shared" si="138"/>
        <v>47</v>
      </c>
      <c r="AE137" s="152">
        <f t="shared" si="138"/>
        <v>23</v>
      </c>
      <c r="AF137" s="152">
        <f t="shared" si="138"/>
        <v>0</v>
      </c>
      <c r="AG137" s="152">
        <f t="shared" si="138"/>
        <v>0</v>
      </c>
      <c r="AH137" s="152">
        <f t="shared" si="138"/>
        <v>0</v>
      </c>
      <c r="AI137" s="152">
        <f t="shared" si="138"/>
        <v>0</v>
      </c>
      <c r="AJ137" s="152">
        <f t="shared" si="138"/>
        <v>7</v>
      </c>
      <c r="AK137" s="152">
        <f t="shared" si="138"/>
        <v>0</v>
      </c>
      <c r="AL137" s="152">
        <f t="shared" si="138"/>
        <v>17</v>
      </c>
      <c r="AM137" s="152">
        <f t="shared" si="138"/>
        <v>0</v>
      </c>
      <c r="AN137" s="152">
        <f t="shared" si="138"/>
        <v>0</v>
      </c>
      <c r="AO137" s="152">
        <f t="shared" si="138"/>
        <v>0</v>
      </c>
      <c r="AP137" s="152">
        <f t="shared" si="138"/>
        <v>126</v>
      </c>
      <c r="AQ137" s="152">
        <f t="shared" si="138"/>
        <v>0</v>
      </c>
      <c r="AR137" s="152">
        <f t="shared" si="138"/>
        <v>0</v>
      </c>
      <c r="AS137" s="152">
        <f t="shared" si="138"/>
        <v>0</v>
      </c>
      <c r="AT137" s="152">
        <f t="shared" si="138"/>
        <v>126</v>
      </c>
      <c r="AU137" s="152">
        <f t="shared" si="138"/>
        <v>59</v>
      </c>
      <c r="AV137" s="152">
        <f t="shared" si="138"/>
        <v>0</v>
      </c>
      <c r="AW137" s="152">
        <f t="shared" si="138"/>
        <v>0</v>
      </c>
      <c r="AX137" s="152">
        <f t="shared" si="138"/>
        <v>0</v>
      </c>
      <c r="AY137" s="152">
        <f t="shared" si="138"/>
        <v>0</v>
      </c>
      <c r="AZ137" s="152">
        <f t="shared" si="138"/>
        <v>16</v>
      </c>
      <c r="BA137" s="152">
        <f t="shared" si="138"/>
        <v>0</v>
      </c>
      <c r="BB137" s="152">
        <f t="shared" si="138"/>
        <v>51</v>
      </c>
      <c r="BC137" s="152">
        <f t="shared" si="138"/>
        <v>0</v>
      </c>
      <c r="BD137" s="152">
        <f t="shared" si="138"/>
        <v>0</v>
      </c>
      <c r="BE137" s="152">
        <f t="shared" si="138"/>
        <v>0</v>
      </c>
      <c r="BK137" t="str">
        <f>IF(G137="","",VLOOKUP(G137,과정코드!$A$2:$B$494,2,0))</f>
        <v/>
      </c>
      <c r="BL137" s="620"/>
    </row>
    <row r="138" spans="1:65" s="39" customFormat="1" ht="36" customHeight="1">
      <c r="A138" s="822" t="s">
        <v>1249</v>
      </c>
      <c r="B138" s="40">
        <v>119</v>
      </c>
      <c r="C138" s="53"/>
      <c r="D138" s="41" t="s">
        <v>21</v>
      </c>
      <c r="E138" s="41" t="s">
        <v>21</v>
      </c>
      <c r="F138" s="156"/>
      <c r="G138" s="111" t="s">
        <v>156</v>
      </c>
      <c r="H138" s="93" t="str">
        <f t="shared" ref="H138:H153" si="139">IFERROR(HYPERLINK("https://www.ksaedu.or.kr/front/btoc/crs/off/crssesDetail.html?crscd="&amp;BK138,"바로가기"),"")</f>
        <v>바로가기</v>
      </c>
      <c r="I138" s="42">
        <v>2</v>
      </c>
      <c r="J138" s="48">
        <v>14</v>
      </c>
      <c r="K138" s="378">
        <v>490</v>
      </c>
      <c r="L138" s="63">
        <v>540</v>
      </c>
      <c r="M138" s="213" t="s">
        <v>2003</v>
      </c>
      <c r="N138" s="220"/>
      <c r="O138" s="213" t="s">
        <v>1093</v>
      </c>
      <c r="P138" s="220" t="s">
        <v>2004</v>
      </c>
      <c r="Q138" s="213" t="s">
        <v>351</v>
      </c>
      <c r="R138" s="220" t="s">
        <v>144</v>
      </c>
      <c r="S138" s="213" t="s">
        <v>2005</v>
      </c>
      <c r="T138" s="220" t="s">
        <v>140</v>
      </c>
      <c r="U138" s="213" t="s">
        <v>2006</v>
      </c>
      <c r="V138" s="220"/>
      <c r="W138" s="213" t="s">
        <v>2007</v>
      </c>
      <c r="X138" s="220"/>
      <c r="Y138" s="147">
        <v>60</v>
      </c>
      <c r="Z138" s="149">
        <f t="shared" ref="Z138:Z153" si="140">AA138+AD138</f>
        <v>12</v>
      </c>
      <c r="AA138" s="150">
        <f t="shared" ref="AA138:AA153" si="141">AB138+AC138</f>
        <v>0</v>
      </c>
      <c r="AB138" s="147">
        <f t="array" ref="AB138">(SUM(LEN($M138:$X138)-LEN(SUBSTITUTE($M138:$X138,"역삼","")))/LEN("역삼"))</f>
        <v>0</v>
      </c>
      <c r="AC138" s="147">
        <f t="array" ref="AC138">SUM(SUM(LEN($M138:X138)-LEN(SUBSTITUTE($M138:X138,"선릉","")))/LEN("선릉"),SUM(LEN(M138:$X138)-LEN(SUBSTITUTE($M138:$X138,"가산","")))/LEN("가산"))</f>
        <v>0</v>
      </c>
      <c r="AD138" s="150">
        <f t="shared" ref="AD138" si="142">SUM(AE138:AO138)</f>
        <v>12</v>
      </c>
      <c r="AE138" s="147">
        <f t="array" ref="AE138">(SUM(LEN($M138:$X138)-LEN(SUBSTITUTE($M138:$X138,"대전","")))/LEN("대전"))</f>
        <v>7</v>
      </c>
      <c r="AF138" s="147">
        <f t="array" ref="AF138">(SUM(LEN($M138:$X138)-LEN(SUBSTITUTE($M138:$X138,"대구","")))/LEN("대구"))</f>
        <v>0</v>
      </c>
      <c r="AG138" s="147">
        <f t="array" ref="AG138">(SUM(LEN($M138:$X138)-LEN(SUBSTITUTE($M138:$X138,"부산","")))/LEN("부산"))</f>
        <v>0</v>
      </c>
      <c r="AH138" s="147">
        <f t="array" ref="AH138">(SUM(LEN($M138:$X138)-LEN(SUBSTITUTE($M138:$X138,"광주","")))/LEN("광주"))</f>
        <v>0</v>
      </c>
      <c r="AI138" s="147">
        <f t="array" ref="AI138">SUM(SUM(LEN($M138:$X138)-LEN(SUBSTITUTE($M138:$X138,"수원","")))/LEN("수원"),SUM(LEN($M138:$X138)-LEN(SUBSTITUTE($M138:$X138,"춘천","")))/LEN("춘천"),SUM(LEN($M138:$X138)-LEN(SUBSTITUTE($M138:$X138,"의정부","")))/LEN("의정부"),SUM(LEN($M138:$X138)-LEN(SUBSTITUTE($M138:$X138,"원주","")))/LEN("원주"))</f>
        <v>0</v>
      </c>
      <c r="AJ138" s="147">
        <f t="array" ref="AJ138">(SUM(LEN($M138:$X138)-LEN(SUBSTITUTE($M138:$X138,"청주","")))/LEN("청주"))</f>
        <v>5</v>
      </c>
      <c r="AK138" s="147">
        <f t="array" ref="AK138">(SUM(LEN($M138:$X138)-LEN(SUBSTITUTE($M138:$X138,"인천","")))/LEN("인천"))</f>
        <v>0</v>
      </c>
      <c r="AL138" s="147">
        <f t="array" ref="AL138">SUM(SUM(LEN($M138:X138)-LEN(SUBSTITUTE($M138:X138,"충북","")))/LEN("충북"),SUM(LEN(M138:$X138)-LEN(SUBSTITUTE($M138:$X138,"아산","")))/LEN("아산"))</f>
        <v>0</v>
      </c>
      <c r="AM138" s="147">
        <f t="array" ref="AM138">(SUM(LEN($M138:$X138)-LEN(SUBSTITUTE($M138:$X138,"울산","")))/LEN("울산"))</f>
        <v>0</v>
      </c>
      <c r="AN138" s="147">
        <f t="array" ref="AN138">(SUM(LEN($M138:$X138)-LEN(SUBSTITUTE($M138:$X138,"창원","")))/LEN("창원"))</f>
        <v>0</v>
      </c>
      <c r="AO138" s="147">
        <f t="array" ref="AO138">(SUM(LEN($M138:$X138)-LEN(SUBSTITUTE($M138:$X138,"전주","")))/LEN("전주"))</f>
        <v>0</v>
      </c>
      <c r="AP138" s="176">
        <f t="shared" ref="AP138:AP153" si="143">AQ138+AT138</f>
        <v>24</v>
      </c>
      <c r="AQ138" s="175">
        <f t="shared" ref="AQ138:AQ153" si="144">AR138+AS138</f>
        <v>0</v>
      </c>
      <c r="AR138" s="174">
        <f t="shared" ref="AR138:AS149" si="145">$I138*AB138</f>
        <v>0</v>
      </c>
      <c r="AS138" s="174">
        <f t="shared" si="145"/>
        <v>0</v>
      </c>
      <c r="AT138" s="175">
        <f t="shared" ref="AT138:AT153" si="146">SUM(AU138:BE138)</f>
        <v>24</v>
      </c>
      <c r="AU138" s="174">
        <f t="shared" ref="AU138:BE153" si="147">$I138*AE138</f>
        <v>14</v>
      </c>
      <c r="AV138" s="174">
        <f t="shared" si="147"/>
        <v>0</v>
      </c>
      <c r="AW138" s="174">
        <f t="shared" si="147"/>
        <v>0</v>
      </c>
      <c r="AX138" s="174">
        <f t="shared" si="147"/>
        <v>0</v>
      </c>
      <c r="AY138" s="174">
        <f t="shared" si="147"/>
        <v>0</v>
      </c>
      <c r="AZ138" s="174">
        <f t="shared" si="147"/>
        <v>10</v>
      </c>
      <c r="BA138" s="174">
        <f t="shared" si="147"/>
        <v>0</v>
      </c>
      <c r="BB138" s="174">
        <f t="shared" si="147"/>
        <v>0</v>
      </c>
      <c r="BC138" s="174">
        <f t="shared" si="147"/>
        <v>0</v>
      </c>
      <c r="BD138" s="174">
        <f t="shared" si="147"/>
        <v>0</v>
      </c>
      <c r="BE138" s="174">
        <f t="shared" si="147"/>
        <v>0</v>
      </c>
      <c r="BK138" t="str">
        <f>IF(G138="","",VLOOKUP(G138,과정코드!$A$2:$B$494,2,0))</f>
        <v>COL0104644</v>
      </c>
      <c r="BL138" s="621"/>
    </row>
    <row r="139" spans="1:65" s="39" customFormat="1" ht="23.1" customHeight="1">
      <c r="A139" s="822"/>
      <c r="B139" s="40">
        <v>120</v>
      </c>
      <c r="C139" s="53" t="s">
        <v>20</v>
      </c>
      <c r="D139" s="41" t="s">
        <v>21</v>
      </c>
      <c r="E139" s="41" t="s">
        <v>21</v>
      </c>
      <c r="F139" s="156"/>
      <c r="G139" s="169" t="s">
        <v>257</v>
      </c>
      <c r="H139" s="93" t="str">
        <f t="shared" si="139"/>
        <v>바로가기</v>
      </c>
      <c r="I139" s="383">
        <v>3</v>
      </c>
      <c r="J139" s="48">
        <v>18</v>
      </c>
      <c r="K139" s="378">
        <v>580</v>
      </c>
      <c r="L139" s="63">
        <v>640</v>
      </c>
      <c r="M139" s="213"/>
      <c r="N139" s="212" t="s">
        <v>970</v>
      </c>
      <c r="O139" s="213"/>
      <c r="P139" s="48"/>
      <c r="Q139" s="211"/>
      <c r="R139" s="48"/>
      <c r="S139" s="213"/>
      <c r="T139" s="48"/>
      <c r="U139" s="213"/>
      <c r="V139" s="48"/>
      <c r="W139" s="213"/>
      <c r="X139" s="48"/>
      <c r="Y139" s="147">
        <f t="shared" ref="Y139:Y153" si="148">COUNTA($M139:$X139)</f>
        <v>1</v>
      </c>
      <c r="Z139" s="149">
        <f t="shared" si="140"/>
        <v>1</v>
      </c>
      <c r="AA139" s="150">
        <f t="shared" si="141"/>
        <v>0</v>
      </c>
      <c r="AB139" s="147">
        <f t="array" ref="AB139">(SUM(LEN($M139:$X139)-LEN(SUBSTITUTE($M139:$X139,"역삼","")))/LEN("역삼"))</f>
        <v>0</v>
      </c>
      <c r="AC139" s="147">
        <f t="array" ref="AC139">SUM(SUM(LEN($M139:X139)-LEN(SUBSTITUTE($M139:X139,"선릉","")))/LEN("선릉"),SUM(LEN(M139:$X139)-LEN(SUBSTITUTE($M139:$X139,"가산","")))/LEN("가산"))</f>
        <v>0</v>
      </c>
      <c r="AD139" s="150">
        <f t="shared" ref="AD139:AD153" si="149">SUM(AE139:AO139)</f>
        <v>1</v>
      </c>
      <c r="AE139" s="147">
        <f t="array" ref="AE139">(SUM(LEN($M139:$X139)-LEN(SUBSTITUTE($M139:$X139,"대전","")))/LEN("대전"))</f>
        <v>1</v>
      </c>
      <c r="AF139" s="147">
        <f t="array" ref="AF139">(SUM(LEN($M139:$X139)-LEN(SUBSTITUTE($M139:$X139,"대구","")))/LEN("대구"))</f>
        <v>0</v>
      </c>
      <c r="AG139" s="147">
        <f t="array" ref="AG139">(SUM(LEN($M139:$X139)-LEN(SUBSTITUTE($M139:$X139,"부산","")))/LEN("부산"))</f>
        <v>0</v>
      </c>
      <c r="AH139" s="147">
        <f t="array" ref="AH139">(SUM(LEN($M139:$X139)-LEN(SUBSTITUTE($M139:$X139,"광주","")))/LEN("광주"))</f>
        <v>0</v>
      </c>
      <c r="AI139" s="147">
        <f t="array" ref="AI139">SUM(SUM(LEN($M139:$X139)-LEN(SUBSTITUTE($M139:$X139,"수원","")))/LEN("수원"),SUM(LEN($M139:$X139)-LEN(SUBSTITUTE($M139:$X139,"춘천","")))/LEN("춘천"),SUM(LEN($M139:$X139)-LEN(SUBSTITUTE($M139:$X139,"의정부","")))/LEN("의정부"),SUM(LEN($M139:$X139)-LEN(SUBSTITUTE($M139:$X139,"원주","")))/LEN("원주"))</f>
        <v>0</v>
      </c>
      <c r="AJ139" s="147">
        <f t="array" ref="AJ139">(SUM(LEN($M139:$X139)-LEN(SUBSTITUTE($M139:$X139,"청주","")))/LEN("청주"))</f>
        <v>0</v>
      </c>
      <c r="AK139" s="147">
        <f t="array" ref="AK139">(SUM(LEN($M139:$X139)-LEN(SUBSTITUTE($M139:$X139,"인천","")))/LEN("인천"))</f>
        <v>0</v>
      </c>
      <c r="AL139" s="147">
        <f t="array" ref="AL139">SUM(SUM(LEN($M139:X139)-LEN(SUBSTITUTE($M139:X139,"충북","")))/LEN("충북"),SUM(LEN(M139:$X139)-LEN(SUBSTITUTE($M139:$X139,"아산","")))/LEN("아산"))</f>
        <v>0</v>
      </c>
      <c r="AM139" s="147">
        <f t="array" ref="AM139">(SUM(LEN($M139:$X139)-LEN(SUBSTITUTE($M139:$X139,"울산","")))/LEN("울산"))</f>
        <v>0</v>
      </c>
      <c r="AN139" s="147">
        <f t="array" ref="AN139">(SUM(LEN($M139:$X139)-LEN(SUBSTITUTE($M139:$X139,"창원","")))/LEN("창원"))</f>
        <v>0</v>
      </c>
      <c r="AO139" s="147">
        <f t="array" ref="AO139">(SUM(LEN($M139:$X139)-LEN(SUBSTITUTE($M139:$X139,"전주","")))/LEN("전주"))</f>
        <v>0</v>
      </c>
      <c r="AP139" s="176">
        <f t="shared" si="143"/>
        <v>3</v>
      </c>
      <c r="AQ139" s="175">
        <f t="shared" si="144"/>
        <v>0</v>
      </c>
      <c r="AR139" s="174">
        <f t="shared" si="145"/>
        <v>0</v>
      </c>
      <c r="AS139" s="174">
        <f t="shared" si="145"/>
        <v>0</v>
      </c>
      <c r="AT139" s="175">
        <f t="shared" si="146"/>
        <v>3</v>
      </c>
      <c r="AU139" s="174">
        <f t="shared" si="147"/>
        <v>3</v>
      </c>
      <c r="AV139" s="174">
        <f t="shared" si="147"/>
        <v>0</v>
      </c>
      <c r="AW139" s="174">
        <f t="shared" si="147"/>
        <v>0</v>
      </c>
      <c r="AX139" s="174">
        <f t="shared" si="147"/>
        <v>0</v>
      </c>
      <c r="AY139" s="174">
        <f t="shared" si="147"/>
        <v>0</v>
      </c>
      <c r="AZ139" s="174">
        <f t="shared" si="147"/>
        <v>0</v>
      </c>
      <c r="BA139" s="174">
        <f t="shared" si="147"/>
        <v>0</v>
      </c>
      <c r="BB139" s="174">
        <f t="shared" si="147"/>
        <v>0</v>
      </c>
      <c r="BC139" s="174">
        <f t="shared" si="147"/>
        <v>0</v>
      </c>
      <c r="BD139" s="174">
        <f t="shared" si="147"/>
        <v>0</v>
      </c>
      <c r="BE139" s="174">
        <f t="shared" si="147"/>
        <v>0</v>
      </c>
      <c r="BK139" t="str">
        <f>IF(G139="","",VLOOKUP(G139,과정코드!$A$2:$B$494,2,0))</f>
        <v>COL0104645</v>
      </c>
      <c r="BL139" s="618"/>
    </row>
    <row r="140" spans="1:65" s="39" customFormat="1" ht="23.1" customHeight="1">
      <c r="A140" s="822"/>
      <c r="B140" s="40">
        <v>121</v>
      </c>
      <c r="C140" s="53" t="s">
        <v>20</v>
      </c>
      <c r="D140" s="41" t="s">
        <v>21</v>
      </c>
      <c r="E140" s="41" t="s">
        <v>21</v>
      </c>
      <c r="F140" s="156"/>
      <c r="G140" s="67" t="s">
        <v>283</v>
      </c>
      <c r="H140" s="93" t="str">
        <f t="shared" si="139"/>
        <v>바로가기</v>
      </c>
      <c r="I140" s="42">
        <v>2</v>
      </c>
      <c r="J140" s="48">
        <v>14</v>
      </c>
      <c r="K140" s="378">
        <v>490</v>
      </c>
      <c r="L140" s="63">
        <v>540</v>
      </c>
      <c r="M140" s="211"/>
      <c r="N140" s="220"/>
      <c r="O140" s="211"/>
      <c r="P140" s="220"/>
      <c r="Q140" s="213" t="s">
        <v>281</v>
      </c>
      <c r="R140" s="48"/>
      <c r="S140" s="213"/>
      <c r="T140" s="48"/>
      <c r="U140" s="211"/>
      <c r="V140" s="220"/>
      <c r="W140" s="211"/>
      <c r="X140" s="48"/>
      <c r="Y140" s="147">
        <f t="shared" si="148"/>
        <v>1</v>
      </c>
      <c r="Z140" s="149">
        <f t="shared" si="140"/>
        <v>1</v>
      </c>
      <c r="AA140" s="150">
        <f t="shared" si="141"/>
        <v>0</v>
      </c>
      <c r="AB140" s="147">
        <f t="array" ref="AB140">(SUM(LEN($M140:$X140)-LEN(SUBSTITUTE($M140:$X140,"역삼","")))/LEN("역삼"))</f>
        <v>0</v>
      </c>
      <c r="AC140" s="147">
        <f t="array" ref="AC140">SUM(SUM(LEN($M140:X140)-LEN(SUBSTITUTE($M140:X140,"선릉","")))/LEN("선릉"),SUM(LEN(M140:$X140)-LEN(SUBSTITUTE($M140:$X140,"가산","")))/LEN("가산"))</f>
        <v>0</v>
      </c>
      <c r="AD140" s="150">
        <f t="shared" si="149"/>
        <v>1</v>
      </c>
      <c r="AE140" s="147">
        <f t="array" ref="AE140">(SUM(LEN($M140:$X140)-LEN(SUBSTITUTE($M140:$X140,"대전","")))/LEN("대전"))</f>
        <v>1</v>
      </c>
      <c r="AF140" s="147">
        <f t="array" ref="AF140">(SUM(LEN($M140:$X140)-LEN(SUBSTITUTE($M140:$X140,"대구","")))/LEN("대구"))</f>
        <v>0</v>
      </c>
      <c r="AG140" s="147">
        <f t="array" ref="AG140">(SUM(LEN($M140:$X140)-LEN(SUBSTITUTE($M140:$X140,"부산","")))/LEN("부산"))</f>
        <v>0</v>
      </c>
      <c r="AH140" s="147">
        <f t="array" ref="AH140">(SUM(LEN($M140:$X140)-LEN(SUBSTITUTE($M140:$X140,"광주","")))/LEN("광주"))</f>
        <v>0</v>
      </c>
      <c r="AI140" s="147">
        <f t="array" ref="AI140">SUM(SUM(LEN($M140:$X140)-LEN(SUBSTITUTE($M140:$X140,"수원","")))/LEN("수원"),SUM(LEN($M140:$X140)-LEN(SUBSTITUTE($M140:$X140,"춘천","")))/LEN("춘천"),SUM(LEN($M140:$X140)-LEN(SUBSTITUTE($M140:$X140,"의정부","")))/LEN("의정부"),SUM(LEN($M140:$X140)-LEN(SUBSTITUTE($M140:$X140,"원주","")))/LEN("원주"))</f>
        <v>0</v>
      </c>
      <c r="AJ140" s="147">
        <f t="array" ref="AJ140">(SUM(LEN($M140:$X140)-LEN(SUBSTITUTE($M140:$X140,"청주","")))/LEN("청주"))</f>
        <v>0</v>
      </c>
      <c r="AK140" s="147">
        <f t="array" ref="AK140">(SUM(LEN($M140:$X140)-LEN(SUBSTITUTE($M140:$X140,"인천","")))/LEN("인천"))</f>
        <v>0</v>
      </c>
      <c r="AL140" s="147">
        <f t="array" ref="AL140">SUM(SUM(LEN($M140:X140)-LEN(SUBSTITUTE($M140:X140,"충북","")))/LEN("충북"),SUM(LEN(M140:$X140)-LEN(SUBSTITUTE($M140:$X140,"아산","")))/LEN("아산"))</f>
        <v>0</v>
      </c>
      <c r="AM140" s="147">
        <f t="array" ref="AM140">(SUM(LEN($M140:$X140)-LEN(SUBSTITUTE($M140:$X140,"울산","")))/LEN("울산"))</f>
        <v>0</v>
      </c>
      <c r="AN140" s="147">
        <f t="array" ref="AN140">(SUM(LEN($M140:$X140)-LEN(SUBSTITUTE($M140:$X140,"창원","")))/LEN("창원"))</f>
        <v>0</v>
      </c>
      <c r="AO140" s="147">
        <f t="array" ref="AO140">(SUM(LEN($M140:$X140)-LEN(SUBSTITUTE($M140:$X140,"전주","")))/LEN("전주"))</f>
        <v>0</v>
      </c>
      <c r="AP140" s="176">
        <f t="shared" si="143"/>
        <v>2</v>
      </c>
      <c r="AQ140" s="175">
        <f t="shared" si="144"/>
        <v>0</v>
      </c>
      <c r="AR140" s="174">
        <f t="shared" si="145"/>
        <v>0</v>
      </c>
      <c r="AS140" s="174">
        <f t="shared" si="145"/>
        <v>0</v>
      </c>
      <c r="AT140" s="175">
        <f t="shared" si="146"/>
        <v>2</v>
      </c>
      <c r="AU140" s="174">
        <f t="shared" si="147"/>
        <v>2</v>
      </c>
      <c r="AV140" s="174">
        <f t="shared" si="147"/>
        <v>0</v>
      </c>
      <c r="AW140" s="174">
        <f t="shared" si="147"/>
        <v>0</v>
      </c>
      <c r="AX140" s="174">
        <f t="shared" si="147"/>
        <v>0</v>
      </c>
      <c r="AY140" s="174">
        <f t="shared" si="147"/>
        <v>0</v>
      </c>
      <c r="AZ140" s="174">
        <f t="shared" si="147"/>
        <v>0</v>
      </c>
      <c r="BA140" s="174">
        <f t="shared" si="147"/>
        <v>0</v>
      </c>
      <c r="BB140" s="174">
        <f t="shared" si="147"/>
        <v>0</v>
      </c>
      <c r="BC140" s="174">
        <f t="shared" si="147"/>
        <v>0</v>
      </c>
      <c r="BD140" s="174">
        <f t="shared" si="147"/>
        <v>0</v>
      </c>
      <c r="BE140" s="174">
        <f t="shared" si="147"/>
        <v>0</v>
      </c>
      <c r="BK140" t="str">
        <f>IF(G140="","",VLOOKUP(G140,과정코드!$A$2:$B$494,2,0))</f>
        <v>COL0104646</v>
      </c>
      <c r="BL140" s="619"/>
    </row>
    <row r="141" spans="1:65" s="39" customFormat="1" ht="23.1" customHeight="1">
      <c r="A141" s="822"/>
      <c r="B141" s="40">
        <v>122</v>
      </c>
      <c r="C141" s="53" t="s">
        <v>20</v>
      </c>
      <c r="D141" s="41" t="s">
        <v>21</v>
      </c>
      <c r="E141" s="41" t="s">
        <v>21</v>
      </c>
      <c r="F141" s="156"/>
      <c r="G141" s="67" t="s">
        <v>258</v>
      </c>
      <c r="H141" s="93" t="str">
        <f t="shared" si="139"/>
        <v>바로가기</v>
      </c>
      <c r="I141" s="383">
        <v>3</v>
      </c>
      <c r="J141" s="48">
        <v>18</v>
      </c>
      <c r="K141" s="378">
        <v>580</v>
      </c>
      <c r="L141" s="63">
        <v>640</v>
      </c>
      <c r="M141" s="211"/>
      <c r="N141" s="48"/>
      <c r="O141" s="213" t="s">
        <v>970</v>
      </c>
      <c r="P141" s="227"/>
      <c r="Q141" s="213"/>
      <c r="R141" s="220"/>
      <c r="S141" s="211"/>
      <c r="T141" s="220"/>
      <c r="U141" s="213" t="s">
        <v>970</v>
      </c>
      <c r="V141" s="220"/>
      <c r="W141" s="213"/>
      <c r="X141" s="48"/>
      <c r="Y141" s="147">
        <f t="shared" si="148"/>
        <v>2</v>
      </c>
      <c r="Z141" s="149">
        <f t="shared" si="140"/>
        <v>2</v>
      </c>
      <c r="AA141" s="150">
        <f t="shared" si="141"/>
        <v>0</v>
      </c>
      <c r="AB141" s="147">
        <f t="array" ref="AB141">(SUM(LEN($M141:$X141)-LEN(SUBSTITUTE($M141:$X141,"역삼","")))/LEN("역삼"))</f>
        <v>0</v>
      </c>
      <c r="AC141" s="147">
        <f t="array" ref="AC141">SUM(SUM(LEN($M141:X141)-LEN(SUBSTITUTE($M141:X141,"선릉","")))/LEN("선릉"),SUM(LEN(M141:$X141)-LEN(SUBSTITUTE($M141:$X141,"가산","")))/LEN("가산"))</f>
        <v>0</v>
      </c>
      <c r="AD141" s="150">
        <f t="shared" si="149"/>
        <v>2</v>
      </c>
      <c r="AE141" s="147">
        <f t="array" ref="AE141">(SUM(LEN($M141:$X141)-LEN(SUBSTITUTE($M141:$X141,"대전","")))/LEN("대전"))</f>
        <v>2</v>
      </c>
      <c r="AF141" s="147">
        <f t="array" ref="AF141">(SUM(LEN($M141:$X141)-LEN(SUBSTITUTE($M141:$X141,"대구","")))/LEN("대구"))</f>
        <v>0</v>
      </c>
      <c r="AG141" s="147">
        <f t="array" ref="AG141">(SUM(LEN($M141:$X141)-LEN(SUBSTITUTE($M141:$X141,"부산","")))/LEN("부산"))</f>
        <v>0</v>
      </c>
      <c r="AH141" s="147">
        <f t="array" ref="AH141">(SUM(LEN($M141:$X141)-LEN(SUBSTITUTE($M141:$X141,"광주","")))/LEN("광주"))</f>
        <v>0</v>
      </c>
      <c r="AI141" s="147">
        <f t="array" ref="AI141">SUM(SUM(LEN($M141:$X141)-LEN(SUBSTITUTE($M141:$X141,"수원","")))/LEN("수원"),SUM(LEN($M141:$X141)-LEN(SUBSTITUTE($M141:$X141,"춘천","")))/LEN("춘천"),SUM(LEN($M141:$X141)-LEN(SUBSTITUTE($M141:$X141,"의정부","")))/LEN("의정부"),SUM(LEN($M141:$X141)-LEN(SUBSTITUTE($M141:$X141,"원주","")))/LEN("원주"))</f>
        <v>0</v>
      </c>
      <c r="AJ141" s="147">
        <f t="array" ref="AJ141">(SUM(LEN($M141:$X141)-LEN(SUBSTITUTE($M141:$X141,"청주","")))/LEN("청주"))</f>
        <v>0</v>
      </c>
      <c r="AK141" s="147">
        <f t="array" ref="AK141">(SUM(LEN($M141:$X141)-LEN(SUBSTITUTE($M141:$X141,"인천","")))/LEN("인천"))</f>
        <v>0</v>
      </c>
      <c r="AL141" s="147">
        <f t="array" ref="AL141">SUM(SUM(LEN($M141:X141)-LEN(SUBSTITUTE($M141:X141,"충북","")))/LEN("충북"),SUM(LEN(M141:$X141)-LEN(SUBSTITUTE($M141:$X141,"아산","")))/LEN("아산"))</f>
        <v>0</v>
      </c>
      <c r="AM141" s="147">
        <f t="array" ref="AM141">(SUM(LEN($M141:$X141)-LEN(SUBSTITUTE($M141:$X141,"울산","")))/LEN("울산"))</f>
        <v>0</v>
      </c>
      <c r="AN141" s="147">
        <f t="array" ref="AN141">(SUM(LEN($M141:$X141)-LEN(SUBSTITUTE($M141:$X141,"창원","")))/LEN("창원"))</f>
        <v>0</v>
      </c>
      <c r="AO141" s="147">
        <f t="array" ref="AO141">(SUM(LEN($M141:$X141)-LEN(SUBSTITUTE($M141:$X141,"전주","")))/LEN("전주"))</f>
        <v>0</v>
      </c>
      <c r="AP141" s="176">
        <f t="shared" si="143"/>
        <v>6</v>
      </c>
      <c r="AQ141" s="175">
        <f t="shared" si="144"/>
        <v>0</v>
      </c>
      <c r="AR141" s="174">
        <f t="shared" si="145"/>
        <v>0</v>
      </c>
      <c r="AS141" s="174">
        <f t="shared" si="145"/>
        <v>0</v>
      </c>
      <c r="AT141" s="175">
        <f t="shared" si="146"/>
        <v>6</v>
      </c>
      <c r="AU141" s="174">
        <f t="shared" si="147"/>
        <v>6</v>
      </c>
      <c r="AV141" s="174">
        <f t="shared" si="147"/>
        <v>0</v>
      </c>
      <c r="AW141" s="174">
        <f t="shared" si="147"/>
        <v>0</v>
      </c>
      <c r="AX141" s="174">
        <f t="shared" si="147"/>
        <v>0</v>
      </c>
      <c r="AY141" s="174">
        <f t="shared" si="147"/>
        <v>0</v>
      </c>
      <c r="AZ141" s="174">
        <f t="shared" si="147"/>
        <v>0</v>
      </c>
      <c r="BA141" s="174">
        <f t="shared" si="147"/>
        <v>0</v>
      </c>
      <c r="BB141" s="174">
        <f t="shared" si="147"/>
        <v>0</v>
      </c>
      <c r="BC141" s="174">
        <f t="shared" si="147"/>
        <v>0</v>
      </c>
      <c r="BD141" s="174">
        <f t="shared" si="147"/>
        <v>0</v>
      </c>
      <c r="BE141" s="174">
        <f t="shared" si="147"/>
        <v>0</v>
      </c>
      <c r="BK141" t="str">
        <f>IF(G141="","",VLOOKUP(G141,과정코드!$A$2:$B$494,2,0))</f>
        <v>COL0104647</v>
      </c>
      <c r="BL141" s="620"/>
    </row>
    <row r="142" spans="1:65" s="39" customFormat="1" ht="23.1" customHeight="1">
      <c r="A142" s="822"/>
      <c r="B142" s="40">
        <v>123</v>
      </c>
      <c r="C142" s="53" t="s">
        <v>20</v>
      </c>
      <c r="D142" s="41" t="s">
        <v>21</v>
      </c>
      <c r="E142" s="41" t="s">
        <v>21</v>
      </c>
      <c r="F142" s="156"/>
      <c r="G142" s="384" t="s">
        <v>259</v>
      </c>
      <c r="H142" s="93" t="str">
        <f t="shared" si="139"/>
        <v>바로가기</v>
      </c>
      <c r="I142" s="383">
        <v>3</v>
      </c>
      <c r="J142" s="48">
        <v>18</v>
      </c>
      <c r="K142" s="378">
        <v>580</v>
      </c>
      <c r="L142" s="63">
        <v>640</v>
      </c>
      <c r="M142" s="213" t="s">
        <v>1009</v>
      </c>
      <c r="N142" s="220"/>
      <c r="O142" s="213"/>
      <c r="P142" s="220"/>
      <c r="Q142" s="211"/>
      <c r="R142" s="220"/>
      <c r="S142" s="213"/>
      <c r="T142" s="220"/>
      <c r="U142" s="213" t="s">
        <v>1006</v>
      </c>
      <c r="V142" s="220"/>
      <c r="W142" s="213"/>
      <c r="X142" s="233"/>
      <c r="Y142" s="147">
        <f t="shared" si="148"/>
        <v>2</v>
      </c>
      <c r="Z142" s="149">
        <f t="shared" si="140"/>
        <v>2</v>
      </c>
      <c r="AA142" s="150">
        <f t="shared" si="141"/>
        <v>0</v>
      </c>
      <c r="AB142" s="147">
        <f t="array" ref="AB142">(SUM(LEN($M142:$X142)-LEN(SUBSTITUTE($M142:$X142,"역삼","")))/LEN("역삼"))</f>
        <v>0</v>
      </c>
      <c r="AC142" s="147">
        <f t="array" ref="AC142">SUM(SUM(LEN($M142:X142)-LEN(SUBSTITUTE($M142:X142,"선릉","")))/LEN("선릉"),SUM(LEN(M142:$X142)-LEN(SUBSTITUTE($M142:$X142,"가산","")))/LEN("가산"))</f>
        <v>0</v>
      </c>
      <c r="AD142" s="150">
        <f t="shared" si="149"/>
        <v>2</v>
      </c>
      <c r="AE142" s="147">
        <f t="array" ref="AE142">(SUM(LEN($M142:$X142)-LEN(SUBSTITUTE($M142:$X142,"대전","")))/LEN("대전"))</f>
        <v>1</v>
      </c>
      <c r="AF142" s="147">
        <f t="array" ref="AF142">(SUM(LEN($M142:$X142)-LEN(SUBSTITUTE($M142:$X142,"대구","")))/LEN("대구"))</f>
        <v>0</v>
      </c>
      <c r="AG142" s="147">
        <f t="array" ref="AG142">(SUM(LEN($M142:$X142)-LEN(SUBSTITUTE($M142:$X142,"부산","")))/LEN("부산"))</f>
        <v>0</v>
      </c>
      <c r="AH142" s="147">
        <f t="array" ref="AH142">(SUM(LEN($M142:$X142)-LEN(SUBSTITUTE($M142:$X142,"광주","")))/LEN("광주"))</f>
        <v>0</v>
      </c>
      <c r="AI142" s="147">
        <f t="array" ref="AI142">SUM(SUM(LEN($M142:$X142)-LEN(SUBSTITUTE($M142:$X142,"수원","")))/LEN("수원"),SUM(LEN($M142:$X142)-LEN(SUBSTITUTE($M142:$X142,"춘천","")))/LEN("춘천"),SUM(LEN($M142:$X142)-LEN(SUBSTITUTE($M142:$X142,"의정부","")))/LEN("의정부"),SUM(LEN($M142:$X142)-LEN(SUBSTITUTE($M142:$X142,"원주","")))/LEN("원주"))</f>
        <v>0</v>
      </c>
      <c r="AJ142" s="147">
        <f t="array" ref="AJ142">(SUM(LEN($M142:$X142)-LEN(SUBSTITUTE($M142:$X142,"청주","")))/LEN("청주"))</f>
        <v>1</v>
      </c>
      <c r="AK142" s="147">
        <f t="array" ref="AK142">(SUM(LEN($M142:$X142)-LEN(SUBSTITUTE($M142:$X142,"인천","")))/LEN("인천"))</f>
        <v>0</v>
      </c>
      <c r="AL142" s="147">
        <f t="array" ref="AL142">SUM(SUM(LEN($M142:X142)-LEN(SUBSTITUTE($M142:X142,"충북","")))/LEN("충북"),SUM(LEN(M142:$X142)-LEN(SUBSTITUTE($M142:$X142,"아산","")))/LEN("아산"))</f>
        <v>0</v>
      </c>
      <c r="AM142" s="147">
        <f t="array" ref="AM142">(SUM(LEN($M142:$X142)-LEN(SUBSTITUTE($M142:$X142,"울산","")))/LEN("울산"))</f>
        <v>0</v>
      </c>
      <c r="AN142" s="147">
        <f t="array" ref="AN142">(SUM(LEN($M142:$X142)-LEN(SUBSTITUTE($M142:$X142,"창원","")))/LEN("창원"))</f>
        <v>0</v>
      </c>
      <c r="AO142" s="147">
        <f t="array" ref="AO142">(SUM(LEN($M142:$X142)-LEN(SUBSTITUTE($M142:$X142,"전주","")))/LEN("전주"))</f>
        <v>0</v>
      </c>
      <c r="AP142" s="176">
        <f t="shared" si="143"/>
        <v>6</v>
      </c>
      <c r="AQ142" s="175">
        <f t="shared" si="144"/>
        <v>0</v>
      </c>
      <c r="AR142" s="174">
        <f t="shared" si="145"/>
        <v>0</v>
      </c>
      <c r="AS142" s="174">
        <f t="shared" si="145"/>
        <v>0</v>
      </c>
      <c r="AT142" s="175">
        <f t="shared" si="146"/>
        <v>6</v>
      </c>
      <c r="AU142" s="174">
        <f t="shared" si="147"/>
        <v>3</v>
      </c>
      <c r="AV142" s="174">
        <f t="shared" si="147"/>
        <v>0</v>
      </c>
      <c r="AW142" s="174">
        <f t="shared" si="147"/>
        <v>0</v>
      </c>
      <c r="AX142" s="174">
        <f t="shared" si="147"/>
        <v>0</v>
      </c>
      <c r="AY142" s="174">
        <f t="shared" si="147"/>
        <v>0</v>
      </c>
      <c r="AZ142" s="174">
        <f t="shared" si="147"/>
        <v>3</v>
      </c>
      <c r="BA142" s="174">
        <f t="shared" si="147"/>
        <v>0</v>
      </c>
      <c r="BB142" s="174">
        <f t="shared" si="147"/>
        <v>0</v>
      </c>
      <c r="BC142" s="174">
        <f t="shared" si="147"/>
        <v>0</v>
      </c>
      <c r="BD142" s="174">
        <f t="shared" si="147"/>
        <v>0</v>
      </c>
      <c r="BE142" s="174">
        <f t="shared" si="147"/>
        <v>0</v>
      </c>
      <c r="BK142" t="str">
        <f>IF(G142="","",VLOOKUP(G142,과정코드!$A$2:$B$494,2,0))</f>
        <v>COL0104648</v>
      </c>
      <c r="BL142" s="621"/>
    </row>
    <row r="143" spans="1:65" s="39" customFormat="1" ht="23.1" customHeight="1">
      <c r="A143" s="822"/>
      <c r="B143" s="40">
        <v>124</v>
      </c>
      <c r="C143" s="53" t="s">
        <v>20</v>
      </c>
      <c r="D143" s="41" t="s">
        <v>21</v>
      </c>
      <c r="E143" s="41" t="s">
        <v>21</v>
      </c>
      <c r="F143" s="156"/>
      <c r="G143" s="67" t="s">
        <v>157</v>
      </c>
      <c r="H143" s="93" t="str">
        <f t="shared" si="139"/>
        <v>바로가기</v>
      </c>
      <c r="I143" s="383">
        <v>3</v>
      </c>
      <c r="J143" s="48">
        <v>21</v>
      </c>
      <c r="K143" s="376">
        <v>620</v>
      </c>
      <c r="L143" s="128">
        <v>660</v>
      </c>
      <c r="M143" s="211"/>
      <c r="N143" s="220"/>
      <c r="O143" s="213"/>
      <c r="P143" s="48"/>
      <c r="Q143" s="213"/>
      <c r="R143" s="48"/>
      <c r="S143" s="213" t="s">
        <v>284</v>
      </c>
      <c r="T143" s="227"/>
      <c r="U143" s="264"/>
      <c r="V143" s="227"/>
      <c r="W143" s="213" t="s">
        <v>1002</v>
      </c>
      <c r="X143" s="220"/>
      <c r="Y143" s="147">
        <f t="shared" si="148"/>
        <v>2</v>
      </c>
      <c r="Z143" s="149">
        <f t="shared" si="140"/>
        <v>2</v>
      </c>
      <c r="AA143" s="150">
        <f t="shared" si="141"/>
        <v>0</v>
      </c>
      <c r="AB143" s="147">
        <f t="array" ref="AB143">(SUM(LEN($M143:$X143)-LEN(SUBSTITUTE($M143:$X143,"역삼","")))/LEN("역삼"))</f>
        <v>0</v>
      </c>
      <c r="AC143" s="147">
        <f t="array" ref="AC143">SUM(SUM(LEN($M143:X143)-LEN(SUBSTITUTE($M143:X143,"선릉","")))/LEN("선릉"),SUM(LEN(M143:$X143)-LEN(SUBSTITUTE($M143:$X143,"가산","")))/LEN("가산"))</f>
        <v>0</v>
      </c>
      <c r="AD143" s="150">
        <f t="shared" si="149"/>
        <v>2</v>
      </c>
      <c r="AE143" s="147">
        <f t="array" ref="AE143">(SUM(LEN($M143:$X143)-LEN(SUBSTITUTE($M143:$X143,"대전","")))/LEN("대전"))</f>
        <v>1</v>
      </c>
      <c r="AF143" s="147">
        <f t="array" ref="AF143">(SUM(LEN($M143:$X143)-LEN(SUBSTITUTE($M143:$X143,"대구","")))/LEN("대구"))</f>
        <v>0</v>
      </c>
      <c r="AG143" s="147">
        <f t="array" ref="AG143">(SUM(LEN($M143:$X143)-LEN(SUBSTITUTE($M143:$X143,"부산","")))/LEN("부산"))</f>
        <v>0</v>
      </c>
      <c r="AH143" s="147">
        <f t="array" ref="AH143">(SUM(LEN($M143:$X143)-LEN(SUBSTITUTE($M143:$X143,"광주","")))/LEN("광주"))</f>
        <v>0</v>
      </c>
      <c r="AI143" s="147">
        <f t="array" ref="AI143">SUM(SUM(LEN($M143:$X143)-LEN(SUBSTITUTE($M143:$X143,"수원","")))/LEN("수원"),SUM(LEN($M143:$X143)-LEN(SUBSTITUTE($M143:$X143,"춘천","")))/LEN("춘천"),SUM(LEN($M143:$X143)-LEN(SUBSTITUTE($M143:$X143,"의정부","")))/LEN("의정부"),SUM(LEN($M143:$X143)-LEN(SUBSTITUTE($M143:$X143,"원주","")))/LEN("원주"))</f>
        <v>0</v>
      </c>
      <c r="AJ143" s="147">
        <f t="array" ref="AJ143">(SUM(LEN($M143:$X143)-LEN(SUBSTITUTE($M143:$X143,"청주","")))/LEN("청주"))</f>
        <v>1</v>
      </c>
      <c r="AK143" s="147">
        <f t="array" ref="AK143">(SUM(LEN($M143:$X143)-LEN(SUBSTITUTE($M143:$X143,"인천","")))/LEN("인천"))</f>
        <v>0</v>
      </c>
      <c r="AL143" s="147">
        <f t="array" ref="AL143">SUM(SUM(LEN($M143:X143)-LEN(SUBSTITUTE($M143:X143,"충북","")))/LEN("충북"),SUM(LEN(M143:$X143)-LEN(SUBSTITUTE($M143:$X143,"아산","")))/LEN("아산"))</f>
        <v>0</v>
      </c>
      <c r="AM143" s="147">
        <f t="array" ref="AM143">(SUM(LEN($M143:$X143)-LEN(SUBSTITUTE($M143:$X143,"울산","")))/LEN("울산"))</f>
        <v>0</v>
      </c>
      <c r="AN143" s="147">
        <f t="array" ref="AN143">(SUM(LEN($M143:$X143)-LEN(SUBSTITUTE($M143:$X143,"창원","")))/LEN("창원"))</f>
        <v>0</v>
      </c>
      <c r="AO143" s="147">
        <f t="array" ref="AO143">(SUM(LEN($M143:$X143)-LEN(SUBSTITUTE($M143:$X143,"전주","")))/LEN("전주"))</f>
        <v>0</v>
      </c>
      <c r="AP143" s="176">
        <f t="shared" si="143"/>
        <v>6</v>
      </c>
      <c r="AQ143" s="175">
        <f t="shared" si="144"/>
        <v>0</v>
      </c>
      <c r="AR143" s="174">
        <f t="shared" si="145"/>
        <v>0</v>
      </c>
      <c r="AS143" s="174">
        <f t="shared" si="145"/>
        <v>0</v>
      </c>
      <c r="AT143" s="175">
        <f t="shared" si="146"/>
        <v>6</v>
      </c>
      <c r="AU143" s="174">
        <f t="shared" si="147"/>
        <v>3</v>
      </c>
      <c r="AV143" s="174">
        <f t="shared" si="147"/>
        <v>0</v>
      </c>
      <c r="AW143" s="174">
        <f t="shared" si="147"/>
        <v>0</v>
      </c>
      <c r="AX143" s="174">
        <f t="shared" si="147"/>
        <v>0</v>
      </c>
      <c r="AY143" s="174">
        <f t="shared" si="147"/>
        <v>0</v>
      </c>
      <c r="AZ143" s="174">
        <f t="shared" si="147"/>
        <v>3</v>
      </c>
      <c r="BA143" s="174">
        <f t="shared" si="147"/>
        <v>0</v>
      </c>
      <c r="BB143" s="174">
        <f t="shared" si="147"/>
        <v>0</v>
      </c>
      <c r="BC143" s="174">
        <f t="shared" si="147"/>
        <v>0</v>
      </c>
      <c r="BD143" s="174">
        <f t="shared" si="147"/>
        <v>0</v>
      </c>
      <c r="BE143" s="174">
        <f t="shared" si="147"/>
        <v>0</v>
      </c>
      <c r="BK143" t="str">
        <f>IF(G143="","",VLOOKUP(G143,과정코드!$A$2:$B$494,2,0))</f>
        <v>COL0104649</v>
      </c>
      <c r="BL143" s="618"/>
    </row>
    <row r="144" spans="1:65" s="39" customFormat="1" ht="23.1" customHeight="1">
      <c r="A144" s="822"/>
      <c r="B144" s="40">
        <v>125</v>
      </c>
      <c r="C144" s="53" t="s">
        <v>20</v>
      </c>
      <c r="D144" s="41" t="s">
        <v>21</v>
      </c>
      <c r="E144" s="41" t="s">
        <v>21</v>
      </c>
      <c r="F144" s="156"/>
      <c r="G144" s="67" t="s">
        <v>260</v>
      </c>
      <c r="H144" s="93" t="str">
        <f t="shared" si="139"/>
        <v>바로가기</v>
      </c>
      <c r="I144" s="383">
        <v>3</v>
      </c>
      <c r="J144" s="48">
        <v>18</v>
      </c>
      <c r="K144" s="378">
        <v>580</v>
      </c>
      <c r="L144" s="63">
        <v>640</v>
      </c>
      <c r="M144" s="211"/>
      <c r="N144" s="220"/>
      <c r="O144" s="240"/>
      <c r="P144" s="220"/>
      <c r="Q144" s="213" t="s">
        <v>998</v>
      </c>
      <c r="R144" s="48"/>
      <c r="S144" s="213"/>
      <c r="T144" s="220"/>
      <c r="U144" s="213" t="s">
        <v>285</v>
      </c>
      <c r="V144" s="220"/>
      <c r="W144" s="213"/>
      <c r="X144" s="233"/>
      <c r="Y144" s="147">
        <f t="shared" si="148"/>
        <v>2</v>
      </c>
      <c r="Z144" s="149">
        <f t="shared" si="140"/>
        <v>2</v>
      </c>
      <c r="AA144" s="150">
        <f t="shared" si="141"/>
        <v>0</v>
      </c>
      <c r="AB144" s="147">
        <f t="array" ref="AB144">(SUM(LEN($M144:$X144)-LEN(SUBSTITUTE($M144:$X144,"역삼","")))/LEN("역삼"))</f>
        <v>0</v>
      </c>
      <c r="AC144" s="147">
        <f t="array" ref="AC144">SUM(SUM(LEN($M144:X144)-LEN(SUBSTITUTE($M144:X144,"선릉","")))/LEN("선릉"),SUM(LEN(M144:$X144)-LEN(SUBSTITUTE($M144:$X144,"가산","")))/LEN("가산"))</f>
        <v>0</v>
      </c>
      <c r="AD144" s="150">
        <f t="shared" si="149"/>
        <v>2</v>
      </c>
      <c r="AE144" s="147">
        <f t="array" ref="AE144">(SUM(LEN($M144:$X144)-LEN(SUBSTITUTE($M144:$X144,"대전","")))/LEN("대전"))</f>
        <v>2</v>
      </c>
      <c r="AF144" s="147">
        <f t="array" ref="AF144">(SUM(LEN($M144:$X144)-LEN(SUBSTITUTE($M144:$X144,"대구","")))/LEN("대구"))</f>
        <v>0</v>
      </c>
      <c r="AG144" s="147">
        <f t="array" ref="AG144">(SUM(LEN($M144:$X144)-LEN(SUBSTITUTE($M144:$X144,"부산","")))/LEN("부산"))</f>
        <v>0</v>
      </c>
      <c r="AH144" s="147">
        <f t="array" ref="AH144">(SUM(LEN($M144:$X144)-LEN(SUBSTITUTE($M144:$X144,"광주","")))/LEN("광주"))</f>
        <v>0</v>
      </c>
      <c r="AI144" s="147">
        <f t="array" ref="AI144">SUM(SUM(LEN($M144:$X144)-LEN(SUBSTITUTE($M144:$X144,"수원","")))/LEN("수원"),SUM(LEN($M144:$X144)-LEN(SUBSTITUTE($M144:$X144,"춘천","")))/LEN("춘천"),SUM(LEN($M144:$X144)-LEN(SUBSTITUTE($M144:$X144,"의정부","")))/LEN("의정부"),SUM(LEN($M144:$X144)-LEN(SUBSTITUTE($M144:$X144,"원주","")))/LEN("원주"))</f>
        <v>0</v>
      </c>
      <c r="AJ144" s="147">
        <f t="array" ref="AJ144">(SUM(LEN($M144:$X144)-LEN(SUBSTITUTE($M144:$X144,"청주","")))/LEN("청주"))</f>
        <v>0</v>
      </c>
      <c r="AK144" s="147">
        <f t="array" ref="AK144">(SUM(LEN($M144:$X144)-LEN(SUBSTITUTE($M144:$X144,"인천","")))/LEN("인천"))</f>
        <v>0</v>
      </c>
      <c r="AL144" s="147">
        <f t="array" ref="AL144">SUM(SUM(LEN($M144:X144)-LEN(SUBSTITUTE($M144:X144,"충북","")))/LEN("충북"),SUM(LEN(M144:$X144)-LEN(SUBSTITUTE($M144:$X144,"아산","")))/LEN("아산"))</f>
        <v>0</v>
      </c>
      <c r="AM144" s="147">
        <f t="array" ref="AM144">(SUM(LEN($M144:$X144)-LEN(SUBSTITUTE($M144:$X144,"울산","")))/LEN("울산"))</f>
        <v>0</v>
      </c>
      <c r="AN144" s="147">
        <f t="array" ref="AN144">(SUM(LEN($M144:$X144)-LEN(SUBSTITUTE($M144:$X144,"창원","")))/LEN("창원"))</f>
        <v>0</v>
      </c>
      <c r="AO144" s="147">
        <f t="array" ref="AO144">(SUM(LEN($M144:$X144)-LEN(SUBSTITUTE($M144:$X144,"전주","")))/LEN("전주"))</f>
        <v>0</v>
      </c>
      <c r="AP144" s="176">
        <f t="shared" si="143"/>
        <v>6</v>
      </c>
      <c r="AQ144" s="175">
        <f t="shared" si="144"/>
        <v>0</v>
      </c>
      <c r="AR144" s="174">
        <f t="shared" si="145"/>
        <v>0</v>
      </c>
      <c r="AS144" s="174">
        <f t="shared" si="145"/>
        <v>0</v>
      </c>
      <c r="AT144" s="175">
        <f t="shared" si="146"/>
        <v>6</v>
      </c>
      <c r="AU144" s="174">
        <f t="shared" si="147"/>
        <v>6</v>
      </c>
      <c r="AV144" s="174">
        <f t="shared" si="147"/>
        <v>0</v>
      </c>
      <c r="AW144" s="174">
        <f t="shared" si="147"/>
        <v>0</v>
      </c>
      <c r="AX144" s="174">
        <f t="shared" si="147"/>
        <v>0</v>
      </c>
      <c r="AY144" s="174">
        <f t="shared" si="147"/>
        <v>0</v>
      </c>
      <c r="AZ144" s="174">
        <f t="shared" si="147"/>
        <v>0</v>
      </c>
      <c r="BA144" s="174">
        <f t="shared" si="147"/>
        <v>0</v>
      </c>
      <c r="BB144" s="174">
        <f t="shared" si="147"/>
        <v>0</v>
      </c>
      <c r="BC144" s="174">
        <f t="shared" si="147"/>
        <v>0</v>
      </c>
      <c r="BD144" s="174">
        <f t="shared" si="147"/>
        <v>0</v>
      </c>
      <c r="BE144" s="174">
        <f t="shared" si="147"/>
        <v>0</v>
      </c>
      <c r="BK144" t="str">
        <f>IF(G144="","",VLOOKUP(G144,과정코드!$A$2:$B$494,2,0))</f>
        <v>COL0104651</v>
      </c>
      <c r="BL144" s="619"/>
    </row>
    <row r="145" spans="1:65" s="39" customFormat="1" ht="23.1" customHeight="1">
      <c r="A145" s="549" t="s">
        <v>2008</v>
      </c>
      <c r="B145" s="40">
        <v>126</v>
      </c>
      <c r="C145" s="53" t="s">
        <v>20</v>
      </c>
      <c r="D145" s="41" t="s">
        <v>21</v>
      </c>
      <c r="E145" s="41" t="s">
        <v>21</v>
      </c>
      <c r="F145" s="156"/>
      <c r="G145" s="384" t="s">
        <v>261</v>
      </c>
      <c r="H145" s="93" t="str">
        <f t="shared" si="139"/>
        <v>바로가기</v>
      </c>
      <c r="I145" s="383">
        <v>3</v>
      </c>
      <c r="J145" s="48">
        <v>18</v>
      </c>
      <c r="K145" s="378">
        <v>580</v>
      </c>
      <c r="L145" s="63">
        <v>640</v>
      </c>
      <c r="M145" s="211"/>
      <c r="N145" s="48"/>
      <c r="O145" s="213"/>
      <c r="P145" s="220"/>
      <c r="Q145" s="211"/>
      <c r="R145" s="48" t="s">
        <v>159</v>
      </c>
      <c r="S145" s="240"/>
      <c r="T145" s="48"/>
      <c r="U145" s="213"/>
      <c r="V145" s="233"/>
      <c r="W145" s="213"/>
      <c r="X145" s="44"/>
      <c r="Y145" s="147">
        <f t="shared" si="148"/>
        <v>1</v>
      </c>
      <c r="Z145" s="149">
        <f t="shared" si="140"/>
        <v>1</v>
      </c>
      <c r="AA145" s="150">
        <f t="shared" si="141"/>
        <v>0</v>
      </c>
      <c r="AB145" s="147">
        <f t="array" ref="AB145">(SUM(LEN($M145:$X145)-LEN(SUBSTITUTE($M145:$X145,"역삼","")))/LEN("역삼"))</f>
        <v>0</v>
      </c>
      <c r="AC145" s="147">
        <f t="array" ref="AC145">SUM(SUM(LEN($M145:X145)-LEN(SUBSTITUTE($M145:X145,"선릉","")))/LEN("선릉"),SUM(LEN(M145:$X145)-LEN(SUBSTITUTE($M145:$X145,"가산","")))/LEN("가산"))</f>
        <v>0</v>
      </c>
      <c r="AD145" s="150">
        <f t="shared" si="149"/>
        <v>1</v>
      </c>
      <c r="AE145" s="147">
        <f t="array" ref="AE145">(SUM(LEN($M145:$X145)-LEN(SUBSTITUTE($M145:$X145,"대전","")))/LEN("대전"))</f>
        <v>1</v>
      </c>
      <c r="AF145" s="147">
        <f t="array" ref="AF145">(SUM(LEN($M145:$X145)-LEN(SUBSTITUTE($M145:$X145,"대구","")))/LEN("대구"))</f>
        <v>0</v>
      </c>
      <c r="AG145" s="147">
        <f t="array" ref="AG145">(SUM(LEN($M145:$X145)-LEN(SUBSTITUTE($M145:$X145,"부산","")))/LEN("부산"))</f>
        <v>0</v>
      </c>
      <c r="AH145" s="147">
        <f t="array" ref="AH145">(SUM(LEN($M145:$X145)-LEN(SUBSTITUTE($M145:$X145,"광주","")))/LEN("광주"))</f>
        <v>0</v>
      </c>
      <c r="AI145" s="147">
        <f t="array" ref="AI145">SUM(SUM(LEN($M145:$X145)-LEN(SUBSTITUTE($M145:$X145,"수원","")))/LEN("수원"),SUM(LEN($M145:$X145)-LEN(SUBSTITUTE($M145:$X145,"춘천","")))/LEN("춘천"),SUM(LEN($M145:$X145)-LEN(SUBSTITUTE($M145:$X145,"의정부","")))/LEN("의정부"),SUM(LEN($M145:$X145)-LEN(SUBSTITUTE($M145:$X145,"원주","")))/LEN("원주"))</f>
        <v>0</v>
      </c>
      <c r="AJ145" s="147">
        <f t="array" ref="AJ145">(SUM(LEN($M145:$X145)-LEN(SUBSTITUTE($M145:$X145,"청주","")))/LEN("청주"))</f>
        <v>0</v>
      </c>
      <c r="AK145" s="147">
        <f t="array" ref="AK145">(SUM(LEN($M145:$X145)-LEN(SUBSTITUTE($M145:$X145,"인천","")))/LEN("인천"))</f>
        <v>0</v>
      </c>
      <c r="AL145" s="147">
        <f t="array" ref="AL145">SUM(SUM(LEN($M145:X145)-LEN(SUBSTITUTE($M145:X145,"충북","")))/LEN("충북"),SUM(LEN(M145:$X145)-LEN(SUBSTITUTE($M145:$X145,"아산","")))/LEN("아산"))</f>
        <v>0</v>
      </c>
      <c r="AM145" s="147">
        <f t="array" ref="AM145">(SUM(LEN($M145:$X145)-LEN(SUBSTITUTE($M145:$X145,"울산","")))/LEN("울산"))</f>
        <v>0</v>
      </c>
      <c r="AN145" s="147">
        <f t="array" ref="AN145">(SUM(LEN($M145:$X145)-LEN(SUBSTITUTE($M145:$X145,"창원","")))/LEN("창원"))</f>
        <v>0</v>
      </c>
      <c r="AO145" s="147">
        <f t="array" ref="AO145">(SUM(LEN($M145:$X145)-LEN(SUBSTITUTE($M145:$X145,"전주","")))/LEN("전주"))</f>
        <v>0</v>
      </c>
      <c r="AP145" s="176">
        <f t="shared" si="143"/>
        <v>3</v>
      </c>
      <c r="AQ145" s="175">
        <f t="shared" si="144"/>
        <v>0</v>
      </c>
      <c r="AR145" s="174">
        <f t="shared" si="145"/>
        <v>0</v>
      </c>
      <c r="AS145" s="174">
        <f t="shared" si="145"/>
        <v>0</v>
      </c>
      <c r="AT145" s="175">
        <f t="shared" si="146"/>
        <v>3</v>
      </c>
      <c r="AU145" s="174">
        <f t="shared" si="147"/>
        <v>3</v>
      </c>
      <c r="AV145" s="174">
        <f t="shared" si="147"/>
        <v>0</v>
      </c>
      <c r="AW145" s="174">
        <f t="shared" si="147"/>
        <v>0</v>
      </c>
      <c r="AX145" s="174">
        <f t="shared" si="147"/>
        <v>0</v>
      </c>
      <c r="AY145" s="174">
        <f t="shared" si="147"/>
        <v>0</v>
      </c>
      <c r="AZ145" s="174">
        <f t="shared" si="147"/>
        <v>0</v>
      </c>
      <c r="BA145" s="174">
        <f t="shared" si="147"/>
        <v>0</v>
      </c>
      <c r="BB145" s="174">
        <f t="shared" si="147"/>
        <v>0</v>
      </c>
      <c r="BC145" s="174">
        <f t="shared" si="147"/>
        <v>0</v>
      </c>
      <c r="BD145" s="174">
        <f t="shared" si="147"/>
        <v>0</v>
      </c>
      <c r="BE145" s="174">
        <f t="shared" si="147"/>
        <v>0</v>
      </c>
      <c r="BK145" t="str">
        <f>IF(G145="","",VLOOKUP(G145,과정코드!$A$2:$B$494,2,0))</f>
        <v>COL0104654</v>
      </c>
      <c r="BL145" s="620"/>
    </row>
    <row r="146" spans="1:65" s="39" customFormat="1" ht="23.1" customHeight="1">
      <c r="A146" s="823" t="s">
        <v>1246</v>
      </c>
      <c r="B146" s="40">
        <v>127</v>
      </c>
      <c r="C146" s="53" t="s">
        <v>20</v>
      </c>
      <c r="D146" s="41" t="s">
        <v>21</v>
      </c>
      <c r="E146" s="41"/>
      <c r="F146" s="156"/>
      <c r="G146" s="384" t="s">
        <v>262</v>
      </c>
      <c r="H146" s="93" t="str">
        <f t="shared" si="139"/>
        <v>바로가기</v>
      </c>
      <c r="I146" s="383">
        <v>3</v>
      </c>
      <c r="J146" s="48">
        <v>21</v>
      </c>
      <c r="K146" s="376">
        <v>620</v>
      </c>
      <c r="L146" s="128">
        <v>660</v>
      </c>
      <c r="M146" s="211"/>
      <c r="N146" s="44"/>
      <c r="O146" s="213"/>
      <c r="P146" s="220"/>
      <c r="Q146" s="213"/>
      <c r="R146" s="220" t="s">
        <v>148</v>
      </c>
      <c r="S146" s="232"/>
      <c r="T146" s="48"/>
      <c r="U146" s="213"/>
      <c r="V146" s="227"/>
      <c r="W146" s="211"/>
      <c r="X146" s="48"/>
      <c r="Y146" s="147">
        <f t="shared" si="148"/>
        <v>1</v>
      </c>
      <c r="Z146" s="149">
        <f t="shared" si="140"/>
        <v>1</v>
      </c>
      <c r="AA146" s="150">
        <f t="shared" si="141"/>
        <v>0</v>
      </c>
      <c r="AB146" s="147">
        <f t="array" ref="AB146">(SUM(LEN($M146:$X146)-LEN(SUBSTITUTE($M146:$X146,"역삼","")))/LEN("역삼"))</f>
        <v>0</v>
      </c>
      <c r="AC146" s="147">
        <f t="array" ref="AC146">SUM(SUM(LEN($M146:X146)-LEN(SUBSTITUTE($M146:X146,"선릉","")))/LEN("선릉"),SUM(LEN(M146:$X146)-LEN(SUBSTITUTE($M146:$X146,"가산","")))/LEN("가산"))</f>
        <v>0</v>
      </c>
      <c r="AD146" s="150">
        <f t="shared" si="149"/>
        <v>1</v>
      </c>
      <c r="AE146" s="147">
        <f t="array" ref="AE146">(SUM(LEN($M146:$X146)-LEN(SUBSTITUTE($M146:$X146,"대전","")))/LEN("대전"))</f>
        <v>1</v>
      </c>
      <c r="AF146" s="147">
        <f t="array" ref="AF146">(SUM(LEN($M146:$X146)-LEN(SUBSTITUTE($M146:$X146,"대구","")))/LEN("대구"))</f>
        <v>0</v>
      </c>
      <c r="AG146" s="147">
        <f t="array" ref="AG146">(SUM(LEN($M146:$X146)-LEN(SUBSTITUTE($M146:$X146,"부산","")))/LEN("부산"))</f>
        <v>0</v>
      </c>
      <c r="AH146" s="147">
        <f t="array" ref="AH146">(SUM(LEN($M146:$X146)-LEN(SUBSTITUTE($M146:$X146,"광주","")))/LEN("광주"))</f>
        <v>0</v>
      </c>
      <c r="AI146" s="147">
        <f t="array" ref="AI146">SUM(SUM(LEN($M146:$X146)-LEN(SUBSTITUTE($M146:$X146,"수원","")))/LEN("수원"),SUM(LEN($M146:$X146)-LEN(SUBSTITUTE($M146:$X146,"춘천","")))/LEN("춘천"),SUM(LEN($M146:$X146)-LEN(SUBSTITUTE($M146:$X146,"의정부","")))/LEN("의정부"),SUM(LEN($M146:$X146)-LEN(SUBSTITUTE($M146:$X146,"원주","")))/LEN("원주"))</f>
        <v>0</v>
      </c>
      <c r="AJ146" s="147">
        <f t="array" ref="AJ146">(SUM(LEN($M146:$X146)-LEN(SUBSTITUTE($M146:$X146,"청주","")))/LEN("청주"))</f>
        <v>0</v>
      </c>
      <c r="AK146" s="147">
        <f t="array" ref="AK146">(SUM(LEN($M146:$X146)-LEN(SUBSTITUTE($M146:$X146,"인천","")))/LEN("인천"))</f>
        <v>0</v>
      </c>
      <c r="AL146" s="147">
        <f t="array" ref="AL146">SUM(SUM(LEN($M146:X146)-LEN(SUBSTITUTE($M146:X146,"충북","")))/LEN("충북"),SUM(LEN(M146:$X146)-LEN(SUBSTITUTE($M146:$X146,"아산","")))/LEN("아산"))</f>
        <v>0</v>
      </c>
      <c r="AM146" s="147">
        <f t="array" ref="AM146">(SUM(LEN($M146:$X146)-LEN(SUBSTITUTE($M146:$X146,"울산","")))/LEN("울산"))</f>
        <v>0</v>
      </c>
      <c r="AN146" s="147">
        <f t="array" ref="AN146">(SUM(LEN($M146:$X146)-LEN(SUBSTITUTE($M146:$X146,"창원","")))/LEN("창원"))</f>
        <v>0</v>
      </c>
      <c r="AO146" s="147">
        <f t="array" ref="AO146">(SUM(LEN($M146:$X146)-LEN(SUBSTITUTE($M146:$X146,"전주","")))/LEN("전주"))</f>
        <v>0</v>
      </c>
      <c r="AP146" s="176">
        <f t="shared" si="143"/>
        <v>3</v>
      </c>
      <c r="AQ146" s="175">
        <f t="shared" si="144"/>
        <v>0</v>
      </c>
      <c r="AR146" s="174">
        <f t="shared" si="145"/>
        <v>0</v>
      </c>
      <c r="AS146" s="174">
        <f t="shared" si="145"/>
        <v>0</v>
      </c>
      <c r="AT146" s="175">
        <f t="shared" si="146"/>
        <v>3</v>
      </c>
      <c r="AU146" s="174">
        <f t="shared" si="147"/>
        <v>3</v>
      </c>
      <c r="AV146" s="174">
        <f t="shared" si="147"/>
        <v>0</v>
      </c>
      <c r="AW146" s="174">
        <f t="shared" si="147"/>
        <v>0</v>
      </c>
      <c r="AX146" s="174">
        <f t="shared" si="147"/>
        <v>0</v>
      </c>
      <c r="AY146" s="174">
        <f t="shared" si="147"/>
        <v>0</v>
      </c>
      <c r="AZ146" s="174">
        <f t="shared" si="147"/>
        <v>0</v>
      </c>
      <c r="BA146" s="174">
        <f t="shared" si="147"/>
        <v>0</v>
      </c>
      <c r="BB146" s="174">
        <f t="shared" si="147"/>
        <v>0</v>
      </c>
      <c r="BC146" s="174">
        <f t="shared" si="147"/>
        <v>0</v>
      </c>
      <c r="BD146" s="174">
        <f t="shared" si="147"/>
        <v>0</v>
      </c>
      <c r="BE146" s="174">
        <f t="shared" si="147"/>
        <v>0</v>
      </c>
      <c r="BK146" t="str">
        <f>IF(G146="","",VLOOKUP(G146,과정코드!$A$2:$B$494,2,0))</f>
        <v>COL0104655</v>
      </c>
      <c r="BL146" s="621"/>
    </row>
    <row r="147" spans="1:65" s="39" customFormat="1" ht="23.1" customHeight="1">
      <c r="A147" s="823"/>
      <c r="B147" s="40">
        <v>128</v>
      </c>
      <c r="C147" s="53" t="s">
        <v>20</v>
      </c>
      <c r="D147" s="41" t="s">
        <v>21</v>
      </c>
      <c r="E147" s="55"/>
      <c r="F147" s="143"/>
      <c r="G147" s="111" t="s">
        <v>263</v>
      </c>
      <c r="H147" s="93" t="str">
        <f t="shared" si="139"/>
        <v>바로가기</v>
      </c>
      <c r="I147" s="383">
        <v>2</v>
      </c>
      <c r="J147" s="44">
        <v>14</v>
      </c>
      <c r="K147" s="378">
        <v>570</v>
      </c>
      <c r="L147" s="63">
        <v>620</v>
      </c>
      <c r="M147" s="211"/>
      <c r="N147" s="44"/>
      <c r="O147" s="213" t="s">
        <v>988</v>
      </c>
      <c r="P147" s="220"/>
      <c r="Q147" s="213"/>
      <c r="R147" s="220"/>
      <c r="S147" s="213"/>
      <c r="T147" s="48" t="s">
        <v>134</v>
      </c>
      <c r="U147" s="213"/>
      <c r="V147" s="44"/>
      <c r="W147" s="211"/>
      <c r="X147" s="44"/>
      <c r="Y147" s="147">
        <f t="shared" si="148"/>
        <v>2</v>
      </c>
      <c r="Z147" s="149">
        <f t="shared" si="140"/>
        <v>2</v>
      </c>
      <c r="AA147" s="150">
        <f t="shared" si="141"/>
        <v>0</v>
      </c>
      <c r="AB147" s="147">
        <f t="array" ref="AB147">(SUM(LEN($M147:$X147)-LEN(SUBSTITUTE($M147:$X147,"역삼","")))/LEN("역삼"))</f>
        <v>0</v>
      </c>
      <c r="AC147" s="147">
        <f t="array" ref="AC147">SUM(SUM(LEN($M147:X147)-LEN(SUBSTITUTE($M147:X147,"선릉","")))/LEN("선릉"),SUM(LEN(M147:$X147)-LEN(SUBSTITUTE($M147:$X147,"가산","")))/LEN("가산"))</f>
        <v>0</v>
      </c>
      <c r="AD147" s="150">
        <f t="shared" si="149"/>
        <v>2</v>
      </c>
      <c r="AE147" s="147">
        <f t="array" ref="AE147">(SUM(LEN($M147:$X147)-LEN(SUBSTITUTE($M147:$X147,"대전","")))/LEN("대전"))</f>
        <v>2</v>
      </c>
      <c r="AF147" s="147">
        <f t="array" ref="AF147">(SUM(LEN($M147:$X147)-LEN(SUBSTITUTE($M147:$X147,"대구","")))/LEN("대구"))</f>
        <v>0</v>
      </c>
      <c r="AG147" s="147">
        <f t="array" ref="AG147">(SUM(LEN($M147:$X147)-LEN(SUBSTITUTE($M147:$X147,"부산","")))/LEN("부산"))</f>
        <v>0</v>
      </c>
      <c r="AH147" s="147">
        <f t="array" ref="AH147">(SUM(LEN($M147:$X147)-LEN(SUBSTITUTE($M147:$X147,"광주","")))/LEN("광주"))</f>
        <v>0</v>
      </c>
      <c r="AI147" s="147">
        <f t="array" ref="AI147">SUM(SUM(LEN($M147:$X147)-LEN(SUBSTITUTE($M147:$X147,"수원","")))/LEN("수원"),SUM(LEN($M147:$X147)-LEN(SUBSTITUTE($M147:$X147,"춘천","")))/LEN("춘천"),SUM(LEN($M147:$X147)-LEN(SUBSTITUTE($M147:$X147,"의정부","")))/LEN("의정부"),SUM(LEN($M147:$X147)-LEN(SUBSTITUTE($M147:$X147,"원주","")))/LEN("원주"))</f>
        <v>0</v>
      </c>
      <c r="AJ147" s="147">
        <f t="array" ref="AJ147">(SUM(LEN($M147:$X147)-LEN(SUBSTITUTE($M147:$X147,"청주","")))/LEN("청주"))</f>
        <v>0</v>
      </c>
      <c r="AK147" s="147">
        <f t="array" ref="AK147">(SUM(LEN($M147:$X147)-LEN(SUBSTITUTE($M147:$X147,"인천","")))/LEN("인천"))</f>
        <v>0</v>
      </c>
      <c r="AL147" s="147">
        <f t="array" ref="AL147">SUM(SUM(LEN($M147:X147)-LEN(SUBSTITUTE($M147:X147,"충북","")))/LEN("충북"),SUM(LEN(M147:$X147)-LEN(SUBSTITUTE($M147:$X147,"아산","")))/LEN("아산"))</f>
        <v>0</v>
      </c>
      <c r="AM147" s="147">
        <f t="array" ref="AM147">(SUM(LEN($M147:$X147)-LEN(SUBSTITUTE($M147:$X147,"울산","")))/LEN("울산"))</f>
        <v>0</v>
      </c>
      <c r="AN147" s="147">
        <f t="array" ref="AN147">(SUM(LEN($M147:$X147)-LEN(SUBSTITUTE($M147:$X147,"창원","")))/LEN("창원"))</f>
        <v>0</v>
      </c>
      <c r="AO147" s="147">
        <f t="array" ref="AO147">(SUM(LEN($M147:$X147)-LEN(SUBSTITUTE($M147:$X147,"전주","")))/LEN("전주"))</f>
        <v>0</v>
      </c>
      <c r="AP147" s="176">
        <f t="shared" si="143"/>
        <v>4</v>
      </c>
      <c r="AQ147" s="175">
        <f t="shared" si="144"/>
        <v>0</v>
      </c>
      <c r="AR147" s="174">
        <f t="shared" si="145"/>
        <v>0</v>
      </c>
      <c r="AS147" s="174">
        <f t="shared" si="145"/>
        <v>0</v>
      </c>
      <c r="AT147" s="175">
        <f t="shared" si="146"/>
        <v>4</v>
      </c>
      <c r="AU147" s="174">
        <f t="shared" si="147"/>
        <v>4</v>
      </c>
      <c r="AV147" s="174">
        <f t="shared" si="147"/>
        <v>0</v>
      </c>
      <c r="AW147" s="174">
        <f t="shared" si="147"/>
        <v>0</v>
      </c>
      <c r="AX147" s="174">
        <f t="shared" si="147"/>
        <v>0</v>
      </c>
      <c r="AY147" s="174">
        <f t="shared" si="147"/>
        <v>0</v>
      </c>
      <c r="AZ147" s="174">
        <f t="shared" si="147"/>
        <v>0</v>
      </c>
      <c r="BA147" s="174">
        <f t="shared" si="147"/>
        <v>0</v>
      </c>
      <c r="BB147" s="174">
        <f t="shared" si="147"/>
        <v>0</v>
      </c>
      <c r="BC147" s="174">
        <f t="shared" si="147"/>
        <v>0</v>
      </c>
      <c r="BD147" s="174">
        <f t="shared" si="147"/>
        <v>0</v>
      </c>
      <c r="BE147" s="174">
        <f t="shared" si="147"/>
        <v>0</v>
      </c>
      <c r="BK147" t="str">
        <f>IF(G147="","",VLOOKUP(G147,과정코드!$A$2:$B$494,2,0))</f>
        <v>COL0104656</v>
      </c>
      <c r="BL147" s="618"/>
    </row>
    <row r="148" spans="1:65" s="39" customFormat="1" ht="23.1" customHeight="1">
      <c r="A148" s="823"/>
      <c r="B148" s="40">
        <v>129</v>
      </c>
      <c r="C148" s="53" t="s">
        <v>20</v>
      </c>
      <c r="D148" s="41" t="s">
        <v>21</v>
      </c>
      <c r="E148" s="55"/>
      <c r="F148" s="143"/>
      <c r="G148" s="384" t="s">
        <v>289</v>
      </c>
      <c r="H148" s="93" t="str">
        <f t="shared" si="139"/>
        <v>바로가기</v>
      </c>
      <c r="I148" s="383">
        <v>3</v>
      </c>
      <c r="J148" s="48">
        <v>21</v>
      </c>
      <c r="K148" s="376">
        <v>620</v>
      </c>
      <c r="L148" s="128">
        <v>660</v>
      </c>
      <c r="M148" s="211"/>
      <c r="N148" s="44"/>
      <c r="O148" s="211" t="s">
        <v>984</v>
      </c>
      <c r="P148" s="220"/>
      <c r="Q148" s="213" t="s">
        <v>983</v>
      </c>
      <c r="R148" s="233"/>
      <c r="S148" s="213" t="s">
        <v>982</v>
      </c>
      <c r="T148" s="48"/>
      <c r="U148" s="213" t="s">
        <v>316</v>
      </c>
      <c r="V148" s="212"/>
      <c r="W148" s="213" t="s">
        <v>333</v>
      </c>
      <c r="X148" s="212"/>
      <c r="Y148" s="147">
        <f t="shared" si="148"/>
        <v>5</v>
      </c>
      <c r="Z148" s="149">
        <f t="shared" si="140"/>
        <v>5</v>
      </c>
      <c r="AA148" s="150">
        <f t="shared" si="141"/>
        <v>0</v>
      </c>
      <c r="AB148" s="147">
        <f t="array" ref="AB148">(SUM(LEN($M148:$X148)-LEN(SUBSTITUTE($M148:$X148,"역삼","")))/LEN("역삼"))</f>
        <v>0</v>
      </c>
      <c r="AC148" s="147">
        <f t="array" ref="AC148">SUM(SUM(LEN($M148:X148)-LEN(SUBSTITUTE($M148:X148,"선릉","")))/LEN("선릉"),SUM(LEN(M148:$X148)-LEN(SUBSTITUTE($M148:$X148,"가산","")))/LEN("가산"))</f>
        <v>0</v>
      </c>
      <c r="AD148" s="150">
        <f t="shared" si="149"/>
        <v>5</v>
      </c>
      <c r="AE148" s="147">
        <f t="array" ref="AE148">(SUM(LEN($M148:$X148)-LEN(SUBSTITUTE($M148:$X148,"대전","")))/LEN("대전"))</f>
        <v>0</v>
      </c>
      <c r="AF148" s="147">
        <f t="array" ref="AF148">(SUM(LEN($M148:$X148)-LEN(SUBSTITUTE($M148:$X148,"대구","")))/LEN("대구"))</f>
        <v>0</v>
      </c>
      <c r="AG148" s="147">
        <f t="array" ref="AG148">(SUM(LEN($M148:$X148)-LEN(SUBSTITUTE($M148:$X148,"부산","")))/LEN("부산"))</f>
        <v>0</v>
      </c>
      <c r="AH148" s="147">
        <f t="array" ref="AH148">(SUM(LEN($M148:$X148)-LEN(SUBSTITUTE($M148:$X148,"광주","")))/LEN("광주"))</f>
        <v>0</v>
      </c>
      <c r="AI148" s="147">
        <f t="array" ref="AI148">SUM(SUM(LEN($M148:$X148)-LEN(SUBSTITUTE($M148:$X148,"수원","")))/LEN("수원"),SUM(LEN($M148:$X148)-LEN(SUBSTITUTE($M148:$X148,"춘천","")))/LEN("춘천"),SUM(LEN($M148:$X148)-LEN(SUBSTITUTE($M148:$X148,"의정부","")))/LEN("의정부"),SUM(LEN($M148:$X148)-LEN(SUBSTITUTE($M148:$X148,"원주","")))/LEN("원주"))</f>
        <v>0</v>
      </c>
      <c r="AJ148" s="147">
        <f t="array" ref="AJ148">(SUM(LEN($M148:$X148)-LEN(SUBSTITUTE($M148:$X148,"청주","")))/LEN("청주"))</f>
        <v>0</v>
      </c>
      <c r="AK148" s="147">
        <f t="array" ref="AK148">(SUM(LEN($M148:$X148)-LEN(SUBSTITUTE($M148:$X148,"인천","")))/LEN("인천"))</f>
        <v>0</v>
      </c>
      <c r="AL148" s="147">
        <f t="array" ref="AL148">SUM(SUM(LEN($M148:X148)-LEN(SUBSTITUTE($M148:X148,"충북","")))/LEN("충북"),SUM(LEN(M148:$X148)-LEN(SUBSTITUTE($M148:$X148,"아산","")))/LEN("아산"))</f>
        <v>5</v>
      </c>
      <c r="AM148" s="147">
        <f t="array" ref="AM148">(SUM(LEN($M148:$X148)-LEN(SUBSTITUTE($M148:$X148,"울산","")))/LEN("울산"))</f>
        <v>0</v>
      </c>
      <c r="AN148" s="147">
        <f t="array" ref="AN148">(SUM(LEN($M148:$X148)-LEN(SUBSTITUTE($M148:$X148,"창원","")))/LEN("창원"))</f>
        <v>0</v>
      </c>
      <c r="AO148" s="147">
        <f t="array" ref="AO148">(SUM(LEN($M148:$X148)-LEN(SUBSTITUTE($M148:$X148,"전주","")))/LEN("전주"))</f>
        <v>0</v>
      </c>
      <c r="AP148" s="176">
        <f t="shared" si="143"/>
        <v>15</v>
      </c>
      <c r="AQ148" s="175">
        <f t="shared" si="144"/>
        <v>0</v>
      </c>
      <c r="AR148" s="174">
        <f t="shared" si="145"/>
        <v>0</v>
      </c>
      <c r="AS148" s="174">
        <f t="shared" si="145"/>
        <v>0</v>
      </c>
      <c r="AT148" s="175">
        <f t="shared" si="146"/>
        <v>15</v>
      </c>
      <c r="AU148" s="174">
        <f t="shared" si="147"/>
        <v>0</v>
      </c>
      <c r="AV148" s="174">
        <f t="shared" si="147"/>
        <v>0</v>
      </c>
      <c r="AW148" s="174">
        <f t="shared" si="147"/>
        <v>0</v>
      </c>
      <c r="AX148" s="174">
        <f t="shared" si="147"/>
        <v>0</v>
      </c>
      <c r="AY148" s="174">
        <f t="shared" si="147"/>
        <v>0</v>
      </c>
      <c r="AZ148" s="174">
        <f t="shared" si="147"/>
        <v>0</v>
      </c>
      <c r="BA148" s="174">
        <f t="shared" si="147"/>
        <v>0</v>
      </c>
      <c r="BB148" s="174">
        <f t="shared" si="147"/>
        <v>15</v>
      </c>
      <c r="BC148" s="174">
        <f t="shared" si="147"/>
        <v>0</v>
      </c>
      <c r="BD148" s="174">
        <f t="shared" si="147"/>
        <v>0</v>
      </c>
      <c r="BE148" s="174">
        <f t="shared" si="147"/>
        <v>0</v>
      </c>
      <c r="BK148" t="str">
        <f>IF(G148="","",VLOOKUP(G148,과정코드!$A$2:$B$494,2,0))</f>
        <v>COL0104657</v>
      </c>
      <c r="BL148" s="619"/>
    </row>
    <row r="149" spans="1:65" s="234" customFormat="1" ht="23.1" customHeight="1">
      <c r="A149" s="823"/>
      <c r="B149" s="40">
        <v>130</v>
      </c>
      <c r="C149" s="53" t="s">
        <v>20</v>
      </c>
      <c r="D149" s="41" t="s">
        <v>21</v>
      </c>
      <c r="E149" s="64"/>
      <c r="F149" s="239"/>
      <c r="G149" s="111" t="s">
        <v>290</v>
      </c>
      <c r="H149" s="93" t="str">
        <f t="shared" si="139"/>
        <v>바로가기</v>
      </c>
      <c r="I149" s="42">
        <v>3</v>
      </c>
      <c r="J149" s="48">
        <v>21</v>
      </c>
      <c r="K149" s="379">
        <v>620</v>
      </c>
      <c r="L149" s="238">
        <v>660</v>
      </c>
      <c r="M149" s="211"/>
      <c r="N149" s="220" t="s">
        <v>979</v>
      </c>
      <c r="O149" s="213"/>
      <c r="P149" s="220" t="s">
        <v>978</v>
      </c>
      <c r="Q149" s="232"/>
      <c r="R149" s="48" t="s">
        <v>320</v>
      </c>
      <c r="S149" s="211"/>
      <c r="T149" s="220" t="s">
        <v>335</v>
      </c>
      <c r="U149" s="213"/>
      <c r="V149" s="48" t="s">
        <v>334</v>
      </c>
      <c r="W149" s="240"/>
      <c r="X149" s="48" t="s">
        <v>336</v>
      </c>
      <c r="Y149" s="236">
        <f t="shared" si="148"/>
        <v>6</v>
      </c>
      <c r="Z149" s="149">
        <f t="shared" si="140"/>
        <v>6</v>
      </c>
      <c r="AA149" s="150">
        <f t="shared" si="141"/>
        <v>0</v>
      </c>
      <c r="AB149" s="147">
        <f t="array" ref="AB149">(SUM(LEN($M149:$X149)-LEN(SUBSTITUTE($M149:$X149,"역삼","")))/LEN("역삼"))</f>
        <v>0</v>
      </c>
      <c r="AC149" s="147">
        <f t="array" ref="AC149">SUM(SUM(LEN($M149:X149)-LEN(SUBSTITUTE($M149:X149,"선릉","")))/LEN("선릉"),SUM(LEN(M149:$X149)-LEN(SUBSTITUTE($M149:$X149,"가산","")))/LEN("가산"))</f>
        <v>0</v>
      </c>
      <c r="AD149" s="150">
        <f t="shared" si="149"/>
        <v>6</v>
      </c>
      <c r="AE149" s="147">
        <f t="array" ref="AE149">(SUM(LEN($M149:$X149)-LEN(SUBSTITUTE($M149:$X149,"대전","")))/LEN("대전"))</f>
        <v>0</v>
      </c>
      <c r="AF149" s="147">
        <f t="array" ref="AF149">(SUM(LEN($M149:$X149)-LEN(SUBSTITUTE($M149:$X149,"대구","")))/LEN("대구"))</f>
        <v>0</v>
      </c>
      <c r="AG149" s="147">
        <f t="array" ref="AG149">(SUM(LEN($M149:$X149)-LEN(SUBSTITUTE($M149:$X149,"부산","")))/LEN("부산"))</f>
        <v>0</v>
      </c>
      <c r="AH149" s="147">
        <f t="array" ref="AH149">(SUM(LEN($M149:$X149)-LEN(SUBSTITUTE($M149:$X149,"광주","")))/LEN("광주"))</f>
        <v>0</v>
      </c>
      <c r="AI149" s="147">
        <f t="array" ref="AI149">SUM(SUM(LEN($M149:$X149)-LEN(SUBSTITUTE($M149:$X149,"수원","")))/LEN("수원"),SUM(LEN($M149:$X149)-LEN(SUBSTITUTE($M149:$X149,"춘천","")))/LEN("춘천"),SUM(LEN($M149:$X149)-LEN(SUBSTITUTE($M149:$X149,"의정부","")))/LEN("의정부"),SUM(LEN($M149:$X149)-LEN(SUBSTITUTE($M149:$X149,"원주","")))/LEN("원주"))</f>
        <v>0</v>
      </c>
      <c r="AJ149" s="147">
        <f t="array" ref="AJ149">(SUM(LEN($M149:$X149)-LEN(SUBSTITUTE($M149:$X149,"청주","")))/LEN("청주"))</f>
        <v>0</v>
      </c>
      <c r="AK149" s="147">
        <f t="array" ref="AK149">(SUM(LEN($M149:$X149)-LEN(SUBSTITUTE($M149:$X149,"인천","")))/LEN("인천"))</f>
        <v>0</v>
      </c>
      <c r="AL149" s="147">
        <f t="array" ref="AL149">SUM(SUM(LEN($M149:X149)-LEN(SUBSTITUTE($M149:X149,"충북","")))/LEN("충북"),SUM(LEN(M149:$X149)-LEN(SUBSTITUTE($M149:$X149,"아산","")))/LEN("아산"))</f>
        <v>6</v>
      </c>
      <c r="AM149" s="147">
        <f t="array" ref="AM149">(SUM(LEN($M149:$X149)-LEN(SUBSTITUTE($M149:$X149,"울산","")))/LEN("울산"))</f>
        <v>0</v>
      </c>
      <c r="AN149" s="147">
        <f t="array" ref="AN149">(SUM(LEN($M149:$X149)-LEN(SUBSTITUTE($M149:$X149,"창원","")))/LEN("창원"))</f>
        <v>0</v>
      </c>
      <c r="AO149" s="147">
        <f t="array" ref="AO149">(SUM(LEN($M149:$X149)-LEN(SUBSTITUTE($M149:$X149,"전주","")))/LEN("전주"))</f>
        <v>0</v>
      </c>
      <c r="AP149" s="176">
        <f t="shared" si="143"/>
        <v>18</v>
      </c>
      <c r="AQ149" s="175">
        <f t="shared" si="144"/>
        <v>0</v>
      </c>
      <c r="AR149" s="174">
        <f t="shared" si="145"/>
        <v>0</v>
      </c>
      <c r="AS149" s="174">
        <f t="shared" si="145"/>
        <v>0</v>
      </c>
      <c r="AT149" s="175">
        <f t="shared" si="146"/>
        <v>18</v>
      </c>
      <c r="AU149" s="235">
        <f t="shared" si="147"/>
        <v>0</v>
      </c>
      <c r="AV149" s="235">
        <f t="shared" si="147"/>
        <v>0</v>
      </c>
      <c r="AW149" s="235">
        <f t="shared" si="147"/>
        <v>0</v>
      </c>
      <c r="AX149" s="235">
        <f t="shared" si="147"/>
        <v>0</v>
      </c>
      <c r="AY149" s="235">
        <f t="shared" si="147"/>
        <v>0</v>
      </c>
      <c r="AZ149" s="235">
        <f t="shared" si="147"/>
        <v>0</v>
      </c>
      <c r="BA149" s="235">
        <f t="shared" si="147"/>
        <v>0</v>
      </c>
      <c r="BB149" s="235">
        <f t="shared" si="147"/>
        <v>18</v>
      </c>
      <c r="BC149" s="235">
        <f t="shared" si="147"/>
        <v>0</v>
      </c>
      <c r="BD149" s="235">
        <f t="shared" si="147"/>
        <v>0</v>
      </c>
      <c r="BE149" s="235">
        <f t="shared" si="147"/>
        <v>0</v>
      </c>
      <c r="BK149" t="str">
        <f>IF(G149="","",VLOOKUP(G149,과정코드!$A$2:$B$494,2,0))</f>
        <v>COL0104659</v>
      </c>
      <c r="BL149" s="620"/>
    </row>
    <row r="150" spans="1:65" s="39" customFormat="1" ht="23.1" customHeight="1">
      <c r="A150" s="823"/>
      <c r="B150" s="40">
        <v>131</v>
      </c>
      <c r="C150" s="53" t="s">
        <v>20</v>
      </c>
      <c r="D150" s="41" t="s">
        <v>21</v>
      </c>
      <c r="E150" s="55"/>
      <c r="F150" s="143"/>
      <c r="G150" s="384" t="s">
        <v>158</v>
      </c>
      <c r="H150" s="93" t="str">
        <f t="shared" si="139"/>
        <v>바로가기</v>
      </c>
      <c r="I150" s="383">
        <v>3</v>
      </c>
      <c r="J150" s="44">
        <v>21</v>
      </c>
      <c r="K150" s="376">
        <v>620</v>
      </c>
      <c r="L150" s="128">
        <v>660</v>
      </c>
      <c r="M150" s="211"/>
      <c r="N150" s="44" t="s">
        <v>78</v>
      </c>
      <c r="O150" s="211"/>
      <c r="P150" s="220"/>
      <c r="Q150" s="213"/>
      <c r="R150" s="227"/>
      <c r="S150" s="211"/>
      <c r="T150" s="220"/>
      <c r="U150" s="211"/>
      <c r="V150" s="220"/>
      <c r="W150" s="213" t="s">
        <v>970</v>
      </c>
      <c r="X150" s="48"/>
      <c r="Y150" s="147">
        <f t="shared" si="148"/>
        <v>2</v>
      </c>
      <c r="Z150" s="149">
        <f t="shared" si="140"/>
        <v>2</v>
      </c>
      <c r="AA150" s="150">
        <f t="shared" si="141"/>
        <v>0</v>
      </c>
      <c r="AB150" s="147">
        <f t="array" ref="AB150">(SUM(LEN($M150:$X150)-LEN(SUBSTITUTE($M150:$X150,"역삼","")))/LEN("역삼"))</f>
        <v>0</v>
      </c>
      <c r="AC150" s="147">
        <f t="array" ref="AC150">SUM(SUM(LEN($M150:X150)-LEN(SUBSTITUTE($M150:X150,"선릉","")))/LEN("선릉"),SUM(LEN(M150:$X150)-LEN(SUBSTITUTE($M150:$X150,"가산","")))/LEN("가산"))</f>
        <v>0</v>
      </c>
      <c r="AD150" s="150">
        <f t="shared" si="149"/>
        <v>2</v>
      </c>
      <c r="AE150" s="147">
        <f t="array" ref="AE150">(SUM(LEN($M150:$X150)-LEN(SUBSTITUTE($M150:$X150,"대전","")))/LEN("대전"))</f>
        <v>2</v>
      </c>
      <c r="AF150" s="147">
        <f t="array" ref="AF150">(SUM(LEN($M150:$X150)-LEN(SUBSTITUTE($M150:$X150,"대구","")))/LEN("대구"))</f>
        <v>0</v>
      </c>
      <c r="AG150" s="147">
        <f t="array" ref="AG150">(SUM(LEN($M150:$X150)-LEN(SUBSTITUTE($M150:$X150,"부산","")))/LEN("부산"))</f>
        <v>0</v>
      </c>
      <c r="AH150" s="147">
        <f t="array" ref="AH150">(SUM(LEN($M150:$X150)-LEN(SUBSTITUTE($M150:$X150,"광주","")))/LEN("광주"))</f>
        <v>0</v>
      </c>
      <c r="AI150" s="147">
        <f t="array" ref="AI150">SUM(SUM(LEN($M150:$X150)-LEN(SUBSTITUTE($M150:$X150,"수원","")))/LEN("수원"),SUM(LEN($M150:$X150)-LEN(SUBSTITUTE($M150:$X150,"춘천","")))/LEN("춘천"),SUM(LEN($M150:$X150)-LEN(SUBSTITUTE($M150:$X150,"의정부","")))/LEN("의정부"),SUM(LEN($M150:$X150)-LEN(SUBSTITUTE($M150:$X150,"원주","")))/LEN("원주"))</f>
        <v>0</v>
      </c>
      <c r="AJ150" s="147">
        <f t="array" ref="AJ150">(SUM(LEN($M150:$X150)-LEN(SUBSTITUTE($M150:$X150,"청주","")))/LEN("청주"))</f>
        <v>0</v>
      </c>
      <c r="AK150" s="147">
        <f t="array" ref="AK150">(SUM(LEN($M150:$X150)-LEN(SUBSTITUTE($M150:$X150,"인천","")))/LEN("인천"))</f>
        <v>0</v>
      </c>
      <c r="AL150" s="147">
        <f t="array" ref="AL150">SUM(SUM(LEN($M150:X150)-LEN(SUBSTITUTE($M150:X150,"충북","")))/LEN("충북"),SUM(LEN(M150:$X150)-LEN(SUBSTITUTE($M150:$X150,"아산","")))/LEN("아산"))</f>
        <v>0</v>
      </c>
      <c r="AM150" s="147">
        <f t="array" ref="AM150">(SUM(LEN($M150:$X150)-LEN(SUBSTITUTE($M150:$X150,"울산","")))/LEN("울산"))</f>
        <v>0</v>
      </c>
      <c r="AN150" s="147">
        <f t="array" ref="AN150">(SUM(LEN($M150:$X150)-LEN(SUBSTITUTE($M150:$X150,"창원","")))/LEN("창원"))</f>
        <v>0</v>
      </c>
      <c r="AO150" s="147">
        <f t="array" ref="AO150">(SUM(LEN($M150:$X150)-LEN(SUBSTITUTE($M150:$X150,"전주","")))/LEN("전주"))</f>
        <v>0</v>
      </c>
      <c r="AP150" s="176">
        <f t="shared" si="143"/>
        <v>6</v>
      </c>
      <c r="AQ150" s="175">
        <f t="shared" si="144"/>
        <v>0</v>
      </c>
      <c r="AR150" s="174">
        <f t="shared" ref="AR150:AS153" si="150">$I150*AB150</f>
        <v>0</v>
      </c>
      <c r="AS150" s="174">
        <f t="shared" si="150"/>
        <v>0</v>
      </c>
      <c r="AT150" s="175">
        <f t="shared" si="146"/>
        <v>6</v>
      </c>
      <c r="AU150" s="174">
        <f t="shared" si="147"/>
        <v>6</v>
      </c>
      <c r="AV150" s="174">
        <f t="shared" si="147"/>
        <v>0</v>
      </c>
      <c r="AW150" s="174">
        <f t="shared" si="147"/>
        <v>0</v>
      </c>
      <c r="AX150" s="174">
        <f t="shared" si="147"/>
        <v>0</v>
      </c>
      <c r="AY150" s="174">
        <f t="shared" si="147"/>
        <v>0</v>
      </c>
      <c r="AZ150" s="174">
        <f t="shared" si="147"/>
        <v>0</v>
      </c>
      <c r="BA150" s="174">
        <f t="shared" si="147"/>
        <v>0</v>
      </c>
      <c r="BB150" s="174">
        <f t="shared" si="147"/>
        <v>0</v>
      </c>
      <c r="BC150" s="174">
        <f t="shared" si="147"/>
        <v>0</v>
      </c>
      <c r="BD150" s="174">
        <f t="shared" si="147"/>
        <v>0</v>
      </c>
      <c r="BE150" s="174">
        <f t="shared" si="147"/>
        <v>0</v>
      </c>
      <c r="BK150" t="str">
        <f>IF(G150="","",VLOOKUP(G150,과정코드!$A$2:$B$494,2,0))</f>
        <v>COL0104662</v>
      </c>
      <c r="BL150" s="621"/>
    </row>
    <row r="151" spans="1:65" s="39" customFormat="1" ht="23.1" customHeight="1">
      <c r="A151" s="823"/>
      <c r="B151" s="40">
        <v>132</v>
      </c>
      <c r="C151" s="53" t="s">
        <v>20</v>
      </c>
      <c r="D151" s="41" t="s">
        <v>21</v>
      </c>
      <c r="E151" s="55"/>
      <c r="F151" s="143"/>
      <c r="G151" s="384" t="s">
        <v>160</v>
      </c>
      <c r="H151" s="93" t="str">
        <f t="shared" si="139"/>
        <v>바로가기</v>
      </c>
      <c r="I151" s="383">
        <v>3</v>
      </c>
      <c r="J151" s="48">
        <v>21</v>
      </c>
      <c r="K151" s="376">
        <v>620</v>
      </c>
      <c r="L151" s="128">
        <v>660</v>
      </c>
      <c r="M151" s="211"/>
      <c r="N151" s="44"/>
      <c r="O151" s="211"/>
      <c r="P151" s="220"/>
      <c r="Q151" s="211"/>
      <c r="R151" s="48"/>
      <c r="S151" s="232"/>
      <c r="T151" s="48"/>
      <c r="U151" s="213"/>
      <c r="V151" s="48"/>
      <c r="W151" s="213" t="s">
        <v>968</v>
      </c>
      <c r="X151" s="48"/>
      <c r="Y151" s="147">
        <f t="shared" si="148"/>
        <v>1</v>
      </c>
      <c r="Z151" s="149">
        <f t="shared" si="140"/>
        <v>1</v>
      </c>
      <c r="AA151" s="150">
        <f t="shared" si="141"/>
        <v>0</v>
      </c>
      <c r="AB151" s="147">
        <f t="array" ref="AB151">(SUM(LEN($M151:$X151)-LEN(SUBSTITUTE($M151:$X151,"역삼","")))/LEN("역삼"))</f>
        <v>0</v>
      </c>
      <c r="AC151" s="147">
        <f t="array" ref="AC151">SUM(SUM(LEN($M151:X151)-LEN(SUBSTITUTE($M151:X151,"선릉","")))/LEN("선릉"),SUM(LEN(M151:$X151)-LEN(SUBSTITUTE($M151:$X151,"가산","")))/LEN("가산"))</f>
        <v>0</v>
      </c>
      <c r="AD151" s="150">
        <f t="shared" si="149"/>
        <v>1</v>
      </c>
      <c r="AE151" s="147">
        <f t="array" ref="AE151">(SUM(LEN($M151:$X151)-LEN(SUBSTITUTE($M151:$X151,"대전","")))/LEN("대전"))</f>
        <v>1</v>
      </c>
      <c r="AF151" s="147">
        <f t="array" ref="AF151">(SUM(LEN($M151:$X151)-LEN(SUBSTITUTE($M151:$X151,"대구","")))/LEN("대구"))</f>
        <v>0</v>
      </c>
      <c r="AG151" s="147">
        <f t="array" ref="AG151">(SUM(LEN($M151:$X151)-LEN(SUBSTITUTE($M151:$X151,"부산","")))/LEN("부산"))</f>
        <v>0</v>
      </c>
      <c r="AH151" s="147">
        <f t="array" ref="AH151">(SUM(LEN($M151:$X151)-LEN(SUBSTITUTE($M151:$X151,"광주","")))/LEN("광주"))</f>
        <v>0</v>
      </c>
      <c r="AI151" s="147">
        <f t="array" ref="AI151">SUM(SUM(LEN($M151:$X151)-LEN(SUBSTITUTE($M151:$X151,"수원","")))/LEN("수원"),SUM(LEN($M151:$X151)-LEN(SUBSTITUTE($M151:$X151,"춘천","")))/LEN("춘천"),SUM(LEN($M151:$X151)-LEN(SUBSTITUTE($M151:$X151,"의정부","")))/LEN("의정부"),SUM(LEN($M151:$X151)-LEN(SUBSTITUTE($M151:$X151,"원주","")))/LEN("원주"))</f>
        <v>0</v>
      </c>
      <c r="AJ151" s="147">
        <f t="array" ref="AJ151">(SUM(LEN($M151:$X151)-LEN(SUBSTITUTE($M151:$X151,"청주","")))/LEN("청주"))</f>
        <v>0</v>
      </c>
      <c r="AK151" s="147">
        <f t="array" ref="AK151">(SUM(LEN($M151:$X151)-LEN(SUBSTITUTE($M151:$X151,"인천","")))/LEN("인천"))</f>
        <v>0</v>
      </c>
      <c r="AL151" s="147">
        <f t="array" ref="AL151">SUM(SUM(LEN($M151:X151)-LEN(SUBSTITUTE($M151:X151,"충북","")))/LEN("충북"),SUM(LEN(M151:$X151)-LEN(SUBSTITUTE($M151:$X151,"아산","")))/LEN("아산"))</f>
        <v>0</v>
      </c>
      <c r="AM151" s="147">
        <f t="array" ref="AM151">(SUM(LEN($M151:$X151)-LEN(SUBSTITUTE($M151:$X151,"울산","")))/LEN("울산"))</f>
        <v>0</v>
      </c>
      <c r="AN151" s="147">
        <f t="array" ref="AN151">(SUM(LEN($M151:$X151)-LEN(SUBSTITUTE($M151:$X151,"창원","")))/LEN("창원"))</f>
        <v>0</v>
      </c>
      <c r="AO151" s="147">
        <f t="array" ref="AO151">(SUM(LEN($M151:$X151)-LEN(SUBSTITUTE($M151:$X151,"전주","")))/LEN("전주"))</f>
        <v>0</v>
      </c>
      <c r="AP151" s="176">
        <f t="shared" si="143"/>
        <v>3</v>
      </c>
      <c r="AQ151" s="175">
        <f t="shared" si="144"/>
        <v>0</v>
      </c>
      <c r="AR151" s="174">
        <f t="shared" si="150"/>
        <v>0</v>
      </c>
      <c r="AS151" s="174">
        <f t="shared" si="150"/>
        <v>0</v>
      </c>
      <c r="AT151" s="175">
        <f t="shared" si="146"/>
        <v>3</v>
      </c>
      <c r="AU151" s="174">
        <f t="shared" si="147"/>
        <v>3</v>
      </c>
      <c r="AV151" s="174">
        <f t="shared" si="147"/>
        <v>0</v>
      </c>
      <c r="AW151" s="174">
        <f t="shared" si="147"/>
        <v>0</v>
      </c>
      <c r="AX151" s="174">
        <f t="shared" si="147"/>
        <v>0</v>
      </c>
      <c r="AY151" s="174">
        <f t="shared" si="147"/>
        <v>0</v>
      </c>
      <c r="AZ151" s="174">
        <f t="shared" si="147"/>
        <v>0</v>
      </c>
      <c r="BA151" s="174">
        <f t="shared" si="147"/>
        <v>0</v>
      </c>
      <c r="BB151" s="174">
        <f t="shared" si="147"/>
        <v>0</v>
      </c>
      <c r="BC151" s="174">
        <f t="shared" si="147"/>
        <v>0</v>
      </c>
      <c r="BD151" s="174">
        <f t="shared" si="147"/>
        <v>0</v>
      </c>
      <c r="BE151" s="174">
        <f t="shared" si="147"/>
        <v>0</v>
      </c>
      <c r="BK151" t="str">
        <f>IF(G151="","",VLOOKUP(G151,과정코드!$A$2:$B$494,2,0))</f>
        <v>COL0104663</v>
      </c>
      <c r="BL151" s="618"/>
    </row>
    <row r="152" spans="1:65" s="39" customFormat="1" ht="23.1" customHeight="1">
      <c r="A152" s="823"/>
      <c r="B152" s="40">
        <v>133</v>
      </c>
      <c r="C152" s="53" t="s">
        <v>20</v>
      </c>
      <c r="D152" s="41" t="s">
        <v>21</v>
      </c>
      <c r="E152" s="55"/>
      <c r="F152" s="143"/>
      <c r="G152" s="257" t="s">
        <v>161</v>
      </c>
      <c r="H152" s="93" t="str">
        <f t="shared" si="139"/>
        <v>바로가기</v>
      </c>
      <c r="I152" s="42">
        <v>3</v>
      </c>
      <c r="J152" s="44">
        <v>21</v>
      </c>
      <c r="K152" s="376">
        <v>620</v>
      </c>
      <c r="L152" s="128">
        <v>660</v>
      </c>
      <c r="M152" s="211" t="s">
        <v>967</v>
      </c>
      <c r="N152" s="44"/>
      <c r="O152" s="213" t="s">
        <v>963</v>
      </c>
      <c r="P152" s="48"/>
      <c r="Q152" s="211" t="s">
        <v>966</v>
      </c>
      <c r="R152" s="48"/>
      <c r="S152" s="213" t="s">
        <v>965</v>
      </c>
      <c r="T152" s="233"/>
      <c r="U152" s="213" t="s">
        <v>964</v>
      </c>
      <c r="V152" s="227"/>
      <c r="W152" s="211" t="s">
        <v>963</v>
      </c>
      <c r="X152" s="44"/>
      <c r="Y152" s="147">
        <f t="shared" si="148"/>
        <v>6</v>
      </c>
      <c r="Z152" s="149">
        <f t="shared" si="140"/>
        <v>6</v>
      </c>
      <c r="AA152" s="150">
        <f t="shared" si="141"/>
        <v>0</v>
      </c>
      <c r="AB152" s="147">
        <f t="array" ref="AB152">(SUM(LEN($M152:$X152)-LEN(SUBSTITUTE($M152:$X152,"역삼","")))/LEN("역삼"))</f>
        <v>0</v>
      </c>
      <c r="AC152" s="147">
        <f t="array" ref="AC152">SUM(SUM(LEN($M152:X152)-LEN(SUBSTITUTE($M152:X152,"선릉","")))/LEN("선릉"),SUM(LEN(M152:$X152)-LEN(SUBSTITUTE($M152:$X152,"가산","")))/LEN("가산"))</f>
        <v>0</v>
      </c>
      <c r="AD152" s="150">
        <f t="shared" si="149"/>
        <v>6</v>
      </c>
      <c r="AE152" s="147">
        <f t="array" ref="AE152">(SUM(LEN($M152:$X152)-LEN(SUBSTITUTE($M152:$X152,"대전","")))/LEN("대전"))</f>
        <v>0</v>
      </c>
      <c r="AF152" s="147">
        <f t="array" ref="AF152">(SUM(LEN($M152:$X152)-LEN(SUBSTITUTE($M152:$X152,"대구","")))/LEN("대구"))</f>
        <v>0</v>
      </c>
      <c r="AG152" s="147">
        <f t="array" ref="AG152">(SUM(LEN($M152:$X152)-LEN(SUBSTITUTE($M152:$X152,"부산","")))/LEN("부산"))</f>
        <v>0</v>
      </c>
      <c r="AH152" s="147">
        <f t="array" ref="AH152">(SUM(LEN($M152:$X152)-LEN(SUBSTITUTE($M152:$X152,"광주","")))/LEN("광주"))</f>
        <v>0</v>
      </c>
      <c r="AI152" s="147">
        <f t="array" ref="AI152">SUM(SUM(LEN($M152:$X152)-LEN(SUBSTITUTE($M152:$X152,"수원","")))/LEN("수원"),SUM(LEN($M152:$X152)-LEN(SUBSTITUTE($M152:$X152,"춘천","")))/LEN("춘천"),SUM(LEN($M152:$X152)-LEN(SUBSTITUTE($M152:$X152,"의정부","")))/LEN("의정부"),SUM(LEN($M152:$X152)-LEN(SUBSTITUTE($M152:$X152,"원주","")))/LEN("원주"))</f>
        <v>0</v>
      </c>
      <c r="AJ152" s="147">
        <f t="array" ref="AJ152">(SUM(LEN($M152:$X152)-LEN(SUBSTITUTE($M152:$X152,"청주","")))/LEN("청주"))</f>
        <v>0</v>
      </c>
      <c r="AK152" s="147">
        <f t="array" ref="AK152">(SUM(LEN($M152:$X152)-LEN(SUBSTITUTE($M152:$X152,"인천","")))/LEN("인천"))</f>
        <v>0</v>
      </c>
      <c r="AL152" s="147">
        <f t="array" ref="AL152">SUM(SUM(LEN($M152:X152)-LEN(SUBSTITUTE($M152:X152,"충북","")))/LEN("충북"),SUM(LEN(M152:$X152)-LEN(SUBSTITUTE($M152:$X152,"아산","")))/LEN("아산"))</f>
        <v>6</v>
      </c>
      <c r="AM152" s="147">
        <f t="array" ref="AM152">(SUM(LEN($M152:$X152)-LEN(SUBSTITUTE($M152:$X152,"울산","")))/LEN("울산"))</f>
        <v>0</v>
      </c>
      <c r="AN152" s="147">
        <f t="array" ref="AN152">(SUM(LEN($M152:$X152)-LEN(SUBSTITUTE($M152:$X152,"창원","")))/LEN("창원"))</f>
        <v>0</v>
      </c>
      <c r="AO152" s="147">
        <f t="array" ref="AO152">(SUM(LEN($M152:$X152)-LEN(SUBSTITUTE($M152:$X152,"전주","")))/LEN("전주"))</f>
        <v>0</v>
      </c>
      <c r="AP152" s="176">
        <f t="shared" si="143"/>
        <v>18</v>
      </c>
      <c r="AQ152" s="175">
        <f t="shared" si="144"/>
        <v>0</v>
      </c>
      <c r="AR152" s="174">
        <f t="shared" si="150"/>
        <v>0</v>
      </c>
      <c r="AS152" s="174">
        <f t="shared" si="150"/>
        <v>0</v>
      </c>
      <c r="AT152" s="175">
        <f t="shared" si="146"/>
        <v>18</v>
      </c>
      <c r="AU152" s="174">
        <f t="shared" si="147"/>
        <v>0</v>
      </c>
      <c r="AV152" s="174">
        <f t="shared" si="147"/>
        <v>0</v>
      </c>
      <c r="AW152" s="174">
        <f t="shared" si="147"/>
        <v>0</v>
      </c>
      <c r="AX152" s="174">
        <f t="shared" si="147"/>
        <v>0</v>
      </c>
      <c r="AY152" s="174">
        <f t="shared" si="147"/>
        <v>0</v>
      </c>
      <c r="AZ152" s="174">
        <f t="shared" si="147"/>
        <v>0</v>
      </c>
      <c r="BA152" s="174">
        <f t="shared" si="147"/>
        <v>0</v>
      </c>
      <c r="BB152" s="174">
        <f t="shared" si="147"/>
        <v>18</v>
      </c>
      <c r="BC152" s="174">
        <f t="shared" si="147"/>
        <v>0</v>
      </c>
      <c r="BD152" s="174">
        <f t="shared" si="147"/>
        <v>0</v>
      </c>
      <c r="BE152" s="174">
        <f t="shared" si="147"/>
        <v>0</v>
      </c>
      <c r="BK152" t="str">
        <f>IF(G152="","",VLOOKUP(G152,과정코드!$A$2:$B$494,2,0))</f>
        <v>COL0104664</v>
      </c>
      <c r="BL152" s="619"/>
    </row>
    <row r="153" spans="1:65" s="39" customFormat="1" ht="23.1" customHeight="1">
      <c r="A153" s="823"/>
      <c r="B153" s="40">
        <v>134</v>
      </c>
      <c r="C153" s="53" t="s">
        <v>20</v>
      </c>
      <c r="D153" s="41" t="s">
        <v>21</v>
      </c>
      <c r="E153" s="41"/>
      <c r="F153" s="156"/>
      <c r="G153" s="386" t="s">
        <v>339</v>
      </c>
      <c r="H153" s="93" t="str">
        <f t="shared" si="139"/>
        <v>바로가기</v>
      </c>
      <c r="I153" s="383">
        <v>3</v>
      </c>
      <c r="J153" s="44">
        <v>21</v>
      </c>
      <c r="K153" s="376">
        <v>620</v>
      </c>
      <c r="L153" s="128">
        <v>660</v>
      </c>
      <c r="M153" s="211"/>
      <c r="N153" s="44"/>
      <c r="O153" s="211"/>
      <c r="P153" s="220"/>
      <c r="Q153" s="213"/>
      <c r="R153" s="48"/>
      <c r="S153" s="211" t="s">
        <v>340</v>
      </c>
      <c r="T153" s="48"/>
      <c r="U153" s="211"/>
      <c r="V153" s="220"/>
      <c r="W153" s="213"/>
      <c r="X153" s="44"/>
      <c r="Y153" s="147">
        <f t="shared" si="148"/>
        <v>1</v>
      </c>
      <c r="Z153" s="149">
        <f t="shared" si="140"/>
        <v>1</v>
      </c>
      <c r="AA153" s="150">
        <f t="shared" si="141"/>
        <v>0</v>
      </c>
      <c r="AB153" s="147">
        <f t="array" ref="AB153">(SUM(LEN($M153:$X153)-LEN(SUBSTITUTE($M153:$X153,"역삼","")))/LEN("역삼"))</f>
        <v>0</v>
      </c>
      <c r="AC153" s="147">
        <f t="array" ref="AC153">SUM(SUM(LEN($M153:X153)-LEN(SUBSTITUTE($M153:X153,"선릉","")))/LEN("선릉"),SUM(LEN(M153:$X153)-LEN(SUBSTITUTE($M153:$X153,"가산","")))/LEN("가산"))</f>
        <v>0</v>
      </c>
      <c r="AD153" s="150">
        <f t="shared" si="149"/>
        <v>1</v>
      </c>
      <c r="AE153" s="147">
        <f t="array" ref="AE153">(SUM(LEN($M153:$X153)-LEN(SUBSTITUTE($M153:$X153,"대전","")))/LEN("대전"))</f>
        <v>1</v>
      </c>
      <c r="AF153" s="147">
        <f t="array" ref="AF153">(SUM(LEN($M153:$X153)-LEN(SUBSTITUTE($M153:$X153,"대구","")))/LEN("대구"))</f>
        <v>0</v>
      </c>
      <c r="AG153" s="147">
        <f t="array" ref="AG153">(SUM(LEN($M153:$X153)-LEN(SUBSTITUTE($M153:$X153,"부산","")))/LEN("부산"))</f>
        <v>0</v>
      </c>
      <c r="AH153" s="147">
        <f t="array" ref="AH153">(SUM(LEN($M153:$X153)-LEN(SUBSTITUTE($M153:$X153,"광주","")))/LEN("광주"))</f>
        <v>0</v>
      </c>
      <c r="AI153" s="147">
        <f t="array" ref="AI153">SUM(SUM(LEN($M153:$X153)-LEN(SUBSTITUTE($M153:$X153,"수원","")))/LEN("수원"),SUM(LEN($M153:$X153)-LEN(SUBSTITUTE($M153:$X153,"춘천","")))/LEN("춘천"),SUM(LEN($M153:$X153)-LEN(SUBSTITUTE($M153:$X153,"의정부","")))/LEN("의정부"),SUM(LEN($M153:$X153)-LEN(SUBSTITUTE($M153:$X153,"원주","")))/LEN("원주"))</f>
        <v>0</v>
      </c>
      <c r="AJ153" s="147">
        <f t="array" ref="AJ153">(SUM(LEN($M153:$X153)-LEN(SUBSTITUTE($M153:$X153,"청주","")))/LEN("청주"))</f>
        <v>0</v>
      </c>
      <c r="AK153" s="147">
        <f t="array" ref="AK153">(SUM(LEN($M153:$X153)-LEN(SUBSTITUTE($M153:$X153,"인천","")))/LEN("인천"))</f>
        <v>0</v>
      </c>
      <c r="AL153" s="147">
        <f t="array" ref="AL153">SUM(SUM(LEN($M153:X153)-LEN(SUBSTITUTE($M153:X153,"충북","")))/LEN("충북"),SUM(LEN(M153:$X153)-LEN(SUBSTITUTE($M153:$X153,"아산","")))/LEN("아산"))</f>
        <v>0</v>
      </c>
      <c r="AM153" s="147">
        <f t="array" ref="AM153">(SUM(LEN($M153:$X153)-LEN(SUBSTITUTE($M153:$X153,"울산","")))/LEN("울산"))</f>
        <v>0</v>
      </c>
      <c r="AN153" s="147">
        <f t="array" ref="AN153">(SUM(LEN($M153:$X153)-LEN(SUBSTITUTE($M153:$X153,"창원","")))/LEN("창원"))</f>
        <v>0</v>
      </c>
      <c r="AO153" s="147">
        <f t="array" ref="AO153">(SUM(LEN($M153:$X153)-LEN(SUBSTITUTE($M153:$X153,"전주","")))/LEN("전주"))</f>
        <v>0</v>
      </c>
      <c r="AP153" s="176">
        <f t="shared" si="143"/>
        <v>3</v>
      </c>
      <c r="AQ153" s="175">
        <f t="shared" si="144"/>
        <v>0</v>
      </c>
      <c r="AR153" s="174">
        <f t="shared" si="150"/>
        <v>0</v>
      </c>
      <c r="AS153" s="174">
        <f t="shared" si="150"/>
        <v>0</v>
      </c>
      <c r="AT153" s="175">
        <f t="shared" si="146"/>
        <v>3</v>
      </c>
      <c r="AU153" s="174">
        <f t="shared" si="147"/>
        <v>3</v>
      </c>
      <c r="AV153" s="174">
        <f t="shared" si="147"/>
        <v>0</v>
      </c>
      <c r="AW153" s="174">
        <f t="shared" si="147"/>
        <v>0</v>
      </c>
      <c r="AX153" s="174">
        <f t="shared" si="147"/>
        <v>0</v>
      </c>
      <c r="AY153" s="174">
        <f t="shared" si="147"/>
        <v>0</v>
      </c>
      <c r="AZ153" s="174">
        <f t="shared" si="147"/>
        <v>0</v>
      </c>
      <c r="BA153" s="174">
        <f t="shared" si="147"/>
        <v>0</v>
      </c>
      <c r="BB153" s="174">
        <f t="shared" si="147"/>
        <v>0</v>
      </c>
      <c r="BC153" s="174">
        <f t="shared" si="147"/>
        <v>0</v>
      </c>
      <c r="BD153" s="174">
        <f t="shared" si="147"/>
        <v>0</v>
      </c>
      <c r="BE153" s="174">
        <f t="shared" si="147"/>
        <v>0</v>
      </c>
      <c r="BK153" t="str">
        <f>IF(G153="","",VLOOKUP(G153,과정코드!$A$2:$B$494,2,0))</f>
        <v>COL0104666</v>
      </c>
      <c r="BL153" s="620"/>
      <c r="BM153" s="597"/>
    </row>
    <row r="154" spans="1:65" s="39" customFormat="1" ht="30" customHeight="1">
      <c r="A154" s="381" t="s">
        <v>1334</v>
      </c>
      <c r="B154" s="381"/>
      <c r="C154" s="381"/>
      <c r="D154" s="381"/>
      <c r="E154" s="381"/>
      <c r="F154" s="381"/>
      <c r="G154" s="381"/>
      <c r="H154" s="381"/>
      <c r="I154" s="381"/>
      <c r="J154" s="381"/>
      <c r="K154" s="381"/>
      <c r="L154" s="381"/>
      <c r="M154" s="85" t="s">
        <v>16</v>
      </c>
      <c r="N154" s="85" t="s">
        <v>7</v>
      </c>
      <c r="O154" s="85" t="s">
        <v>9</v>
      </c>
      <c r="P154" s="85" t="s">
        <v>1</v>
      </c>
      <c r="Q154" s="85" t="s">
        <v>14</v>
      </c>
      <c r="R154" s="85" t="s">
        <v>0</v>
      </c>
      <c r="S154" s="85" t="s">
        <v>17</v>
      </c>
      <c r="T154" s="85" t="s">
        <v>13</v>
      </c>
      <c r="U154" s="85" t="s">
        <v>2</v>
      </c>
      <c r="V154" s="85" t="s">
        <v>11</v>
      </c>
      <c r="W154" s="85" t="s">
        <v>8</v>
      </c>
      <c r="X154" s="85" t="s">
        <v>19</v>
      </c>
      <c r="Y154" s="152">
        <f t="shared" ref="Y154:BE154" si="151">SUM(Y155:Y163)</f>
        <v>12</v>
      </c>
      <c r="Z154" s="152">
        <f t="shared" si="151"/>
        <v>12</v>
      </c>
      <c r="AA154" s="152">
        <f t="shared" si="151"/>
        <v>0</v>
      </c>
      <c r="AB154" s="152">
        <f t="shared" si="151"/>
        <v>0</v>
      </c>
      <c r="AC154" s="152">
        <f t="shared" si="151"/>
        <v>0</v>
      </c>
      <c r="AD154" s="152">
        <f t="shared" si="151"/>
        <v>12</v>
      </c>
      <c r="AE154" s="152">
        <f t="shared" si="151"/>
        <v>10</v>
      </c>
      <c r="AF154" s="152">
        <f t="shared" si="151"/>
        <v>0</v>
      </c>
      <c r="AG154" s="152">
        <f t="shared" si="151"/>
        <v>0</v>
      </c>
      <c r="AH154" s="152">
        <f t="shared" si="151"/>
        <v>0</v>
      </c>
      <c r="AI154" s="152">
        <f t="shared" si="151"/>
        <v>0</v>
      </c>
      <c r="AJ154" s="152">
        <f t="shared" si="151"/>
        <v>2</v>
      </c>
      <c r="AK154" s="152">
        <f t="shared" si="151"/>
        <v>0</v>
      </c>
      <c r="AL154" s="152">
        <f t="shared" si="151"/>
        <v>0</v>
      </c>
      <c r="AM154" s="152">
        <f t="shared" si="151"/>
        <v>0</v>
      </c>
      <c r="AN154" s="152">
        <f t="shared" si="151"/>
        <v>0</v>
      </c>
      <c r="AO154" s="152">
        <f t="shared" si="151"/>
        <v>0</v>
      </c>
      <c r="AP154" s="152">
        <f t="shared" si="151"/>
        <v>31</v>
      </c>
      <c r="AQ154" s="152">
        <f t="shared" si="151"/>
        <v>0</v>
      </c>
      <c r="AR154" s="152">
        <f t="shared" si="151"/>
        <v>0</v>
      </c>
      <c r="AS154" s="152">
        <f t="shared" si="151"/>
        <v>0</v>
      </c>
      <c r="AT154" s="152">
        <f t="shared" si="151"/>
        <v>31</v>
      </c>
      <c r="AU154" s="152">
        <f t="shared" si="151"/>
        <v>29</v>
      </c>
      <c r="AV154" s="152">
        <f t="shared" si="151"/>
        <v>0</v>
      </c>
      <c r="AW154" s="152">
        <f t="shared" si="151"/>
        <v>0</v>
      </c>
      <c r="AX154" s="152">
        <f t="shared" si="151"/>
        <v>0</v>
      </c>
      <c r="AY154" s="152">
        <f t="shared" si="151"/>
        <v>0</v>
      </c>
      <c r="AZ154" s="152">
        <f t="shared" si="151"/>
        <v>2</v>
      </c>
      <c r="BA154" s="152">
        <f t="shared" si="151"/>
        <v>0</v>
      </c>
      <c r="BB154" s="152">
        <f t="shared" si="151"/>
        <v>0</v>
      </c>
      <c r="BC154" s="152">
        <f t="shared" si="151"/>
        <v>0</v>
      </c>
      <c r="BD154" s="152">
        <f t="shared" si="151"/>
        <v>0</v>
      </c>
      <c r="BE154" s="152">
        <f t="shared" si="151"/>
        <v>0</v>
      </c>
      <c r="BK154" t="str">
        <f>IF(G154="","",VLOOKUP(G154,과정코드!$A$2:$B$494,2,0))</f>
        <v/>
      </c>
      <c r="BL154" s="621"/>
    </row>
    <row r="155" spans="1:65" s="249" customFormat="1" ht="23.1" customHeight="1">
      <c r="A155" s="830" t="s">
        <v>1335</v>
      </c>
      <c r="B155" s="250">
        <v>135</v>
      </c>
      <c r="C155" s="250"/>
      <c r="D155" s="41" t="s">
        <v>21</v>
      </c>
      <c r="E155" s="41"/>
      <c r="F155" s="41"/>
      <c r="G155" s="72" t="s">
        <v>1220</v>
      </c>
      <c r="H155" s="93" t="str">
        <f t="shared" ref="H155:H163" si="152">IFERROR(HYPERLINK("https://www.ksaedu.or.kr/front/btoc/crs/off/crssesDetail.html?crscd="&amp;BK155,"바로가기"),"")</f>
        <v>바로가기</v>
      </c>
      <c r="I155" s="45">
        <v>1</v>
      </c>
      <c r="J155" s="40">
        <v>6</v>
      </c>
      <c r="K155" s="253">
        <v>70</v>
      </c>
      <c r="L155" s="253">
        <v>70</v>
      </c>
      <c r="M155" s="502"/>
      <c r="N155" s="71"/>
      <c r="O155" s="502"/>
      <c r="P155" s="254"/>
      <c r="Q155" s="502" t="s">
        <v>1217</v>
      </c>
      <c r="R155" s="254"/>
      <c r="S155" s="502"/>
      <c r="T155" s="71"/>
      <c r="U155" s="502"/>
      <c r="V155" s="71"/>
      <c r="W155" s="502"/>
      <c r="X155" s="71"/>
      <c r="Y155" s="492">
        <f t="shared" ref="Y155:Y163" si="153">COUNTA($M155:$X155)</f>
        <v>1</v>
      </c>
      <c r="Z155" s="149">
        <f t="shared" ref="Z155:Z163" si="154">AA155+AD155</f>
        <v>1</v>
      </c>
      <c r="AA155" s="150">
        <f t="shared" ref="AA155:AA163" si="155">AB155+AC155</f>
        <v>0</v>
      </c>
      <c r="AB155" s="147">
        <f t="array" ref="AB155">(SUM(LEN($M155:$X155)-LEN(SUBSTITUTE($M155:$X155,"역삼","")))/LEN("역삼"))</f>
        <v>0</v>
      </c>
      <c r="AC155" s="147">
        <f t="array" ref="AC155">SUM(SUM(LEN($M155:X155)-LEN(SUBSTITUTE($M155:X155,"선릉","")))/LEN("선릉"),SUM(LEN(M155:$X155)-LEN(SUBSTITUTE($M155:$X155,"가산","")))/LEN("가산"))</f>
        <v>0</v>
      </c>
      <c r="AD155" s="150">
        <f t="shared" ref="AD155:AD163" si="156">SUM(AE155:AO155)</f>
        <v>1</v>
      </c>
      <c r="AE155" s="147">
        <f t="array" ref="AE155">(SUM(LEN($M155:$X155)-LEN(SUBSTITUTE($M155:$X155,"대전","")))/LEN("대전"))</f>
        <v>1</v>
      </c>
      <c r="AF155" s="147">
        <f t="array" ref="AF155">(SUM(LEN($M155:$X155)-LEN(SUBSTITUTE($M155:$X155,"대구","")))/LEN("대구"))</f>
        <v>0</v>
      </c>
      <c r="AG155" s="147">
        <f t="array" ref="AG155">(SUM(LEN($M155:$X155)-LEN(SUBSTITUTE($M155:$X155,"부산","")))/LEN("부산"))</f>
        <v>0</v>
      </c>
      <c r="AH155" s="147">
        <f t="array" ref="AH155">(SUM(LEN($M155:$X155)-LEN(SUBSTITUTE($M155:$X155,"광주","")))/LEN("광주"))</f>
        <v>0</v>
      </c>
      <c r="AI155" s="147">
        <f t="array" ref="AI155">SUM(SUM(LEN($M155:$X155)-LEN(SUBSTITUTE($M155:$X155,"수원","")))/LEN("수원"),SUM(LEN($M155:$X155)-LEN(SUBSTITUTE($M155:$X155,"춘천","")))/LEN("춘천"),SUM(LEN($M155:$X155)-LEN(SUBSTITUTE($M155:$X155,"의정부","")))/LEN("의정부"),SUM(LEN($M155:$X155)-LEN(SUBSTITUTE($M155:$X155,"원주","")))/LEN("원주"))</f>
        <v>0</v>
      </c>
      <c r="AJ155" s="147">
        <f t="array" ref="AJ155">(SUM(LEN($M155:$X155)-LEN(SUBSTITUTE($M155:$X155,"청주","")))/LEN("청주"))</f>
        <v>0</v>
      </c>
      <c r="AK155" s="147">
        <f t="array" ref="AK155">(SUM(LEN($M155:$X155)-LEN(SUBSTITUTE($M155:$X155,"인천","")))/LEN("인천"))</f>
        <v>0</v>
      </c>
      <c r="AL155" s="147">
        <f t="array" ref="AL155">SUM(SUM(LEN($M155:X155)-LEN(SUBSTITUTE($M155:X155,"충북","")))/LEN("충북"),SUM(LEN(M155:$X155)-LEN(SUBSTITUTE($M155:$X155,"아산","")))/LEN("아산"))</f>
        <v>0</v>
      </c>
      <c r="AM155" s="147">
        <f t="array" ref="AM155">(SUM(LEN($M155:$X155)-LEN(SUBSTITUTE($M155:$X155,"울산","")))/LEN("울산"))</f>
        <v>0</v>
      </c>
      <c r="AN155" s="147">
        <f t="array" ref="AN155">(SUM(LEN($M155:$X155)-LEN(SUBSTITUTE($M155:$X155,"창원","")))/LEN("창원"))</f>
        <v>0</v>
      </c>
      <c r="AO155" s="147">
        <f t="array" ref="AO155">(SUM(LEN($M155:$X155)-LEN(SUBSTITUTE($M155:$X155,"전주","")))/LEN("전주"))</f>
        <v>0</v>
      </c>
      <c r="AP155" s="176">
        <f t="shared" ref="AP155:AP163" si="157">AQ155+AT155</f>
        <v>1</v>
      </c>
      <c r="AQ155" s="175">
        <f>AR155+AS155</f>
        <v>0</v>
      </c>
      <c r="AR155" s="174">
        <f t="shared" ref="AR155:AS162" si="158">$I155*AB155</f>
        <v>0</v>
      </c>
      <c r="AS155" s="174">
        <f t="shared" si="158"/>
        <v>0</v>
      </c>
      <c r="AT155" s="175">
        <f t="shared" ref="AT155:AT163" si="159">SUM(AU155:BE155)</f>
        <v>1</v>
      </c>
      <c r="AU155" s="174">
        <f t="shared" ref="AU155:BE163" si="160">$I155*AE155</f>
        <v>1</v>
      </c>
      <c r="AV155" s="174">
        <f t="shared" si="160"/>
        <v>0</v>
      </c>
      <c r="AW155" s="174">
        <f t="shared" si="160"/>
        <v>0</v>
      </c>
      <c r="AX155" s="174">
        <f t="shared" si="160"/>
        <v>0</v>
      </c>
      <c r="AY155" s="174">
        <f t="shared" si="160"/>
        <v>0</v>
      </c>
      <c r="AZ155" s="174">
        <f t="shared" si="160"/>
        <v>0</v>
      </c>
      <c r="BA155" s="174">
        <f t="shared" si="160"/>
        <v>0</v>
      </c>
      <c r="BB155" s="174">
        <f t="shared" si="160"/>
        <v>0</v>
      </c>
      <c r="BC155" s="174">
        <f t="shared" si="160"/>
        <v>0</v>
      </c>
      <c r="BD155" s="174">
        <f t="shared" si="160"/>
        <v>0</v>
      </c>
      <c r="BE155" s="174">
        <f t="shared" si="160"/>
        <v>0</v>
      </c>
      <c r="BK155" t="str">
        <f>IF(G155="","",VLOOKUP(G155,과정코드!$A$2:$B$494,2,0))</f>
        <v>COL0104679</v>
      </c>
      <c r="BL155" s="618"/>
    </row>
    <row r="156" spans="1:65" s="249" customFormat="1" ht="23.1" customHeight="1">
      <c r="A156" s="830"/>
      <c r="B156" s="250">
        <v>136</v>
      </c>
      <c r="C156" s="250"/>
      <c r="D156" s="41" t="s">
        <v>21</v>
      </c>
      <c r="E156" s="41"/>
      <c r="F156" s="41"/>
      <c r="G156" s="72" t="s">
        <v>293</v>
      </c>
      <c r="H156" s="93" t="str">
        <f t="shared" si="152"/>
        <v>바로가기</v>
      </c>
      <c r="I156" s="45">
        <v>1</v>
      </c>
      <c r="J156" s="40">
        <v>6</v>
      </c>
      <c r="K156" s="253">
        <v>70</v>
      </c>
      <c r="L156" s="253">
        <v>70</v>
      </c>
      <c r="M156" s="502"/>
      <c r="N156" s="71"/>
      <c r="O156" s="502"/>
      <c r="P156" s="254"/>
      <c r="Q156" s="502"/>
      <c r="R156" s="254"/>
      <c r="S156" s="502" t="s">
        <v>1212</v>
      </c>
      <c r="T156" s="71"/>
      <c r="U156" s="502"/>
      <c r="V156" s="22"/>
      <c r="W156" s="502"/>
      <c r="X156" s="254"/>
      <c r="Y156" s="492">
        <f t="shared" si="153"/>
        <v>1</v>
      </c>
      <c r="Z156" s="149">
        <f t="shared" si="154"/>
        <v>1</v>
      </c>
      <c r="AA156" s="150">
        <f t="shared" si="155"/>
        <v>0</v>
      </c>
      <c r="AB156" s="147">
        <f t="array" ref="AB156">(SUM(LEN($M156:$X156)-LEN(SUBSTITUTE($M156:$X156,"역삼","")))/LEN("역삼"))</f>
        <v>0</v>
      </c>
      <c r="AC156" s="147">
        <f t="array" ref="AC156">SUM(SUM(LEN($M156:X156)-LEN(SUBSTITUTE($M156:X156,"선릉","")))/LEN("선릉"),SUM(LEN(M156:$X156)-LEN(SUBSTITUTE($M156:$X156,"가산","")))/LEN("가산"))</f>
        <v>0</v>
      </c>
      <c r="AD156" s="150">
        <f t="shared" si="156"/>
        <v>1</v>
      </c>
      <c r="AE156" s="147">
        <f t="array" ref="AE156">(SUM(LEN($M156:$X156)-LEN(SUBSTITUTE($M156:$X156,"대전","")))/LEN("대전"))</f>
        <v>0</v>
      </c>
      <c r="AF156" s="147">
        <f t="array" ref="AF156">(SUM(LEN($M156:$X156)-LEN(SUBSTITUTE($M156:$X156,"대구","")))/LEN("대구"))</f>
        <v>0</v>
      </c>
      <c r="AG156" s="147">
        <f t="array" ref="AG156">(SUM(LEN($M156:$X156)-LEN(SUBSTITUTE($M156:$X156,"부산","")))/LEN("부산"))</f>
        <v>0</v>
      </c>
      <c r="AH156" s="147">
        <f t="array" ref="AH156">(SUM(LEN($M156:$X156)-LEN(SUBSTITUTE($M156:$X156,"광주","")))/LEN("광주"))</f>
        <v>0</v>
      </c>
      <c r="AI156" s="147">
        <f t="array" ref="AI156">SUM(SUM(LEN($M156:$X156)-LEN(SUBSTITUTE($M156:$X156,"수원","")))/LEN("수원"),SUM(LEN($M156:$X156)-LEN(SUBSTITUTE($M156:$X156,"춘천","")))/LEN("춘천"),SUM(LEN($M156:$X156)-LEN(SUBSTITUTE($M156:$X156,"의정부","")))/LEN("의정부"),SUM(LEN($M156:$X156)-LEN(SUBSTITUTE($M156:$X156,"원주","")))/LEN("원주"))</f>
        <v>0</v>
      </c>
      <c r="AJ156" s="147">
        <f t="array" ref="AJ156">(SUM(LEN($M156:$X156)-LEN(SUBSTITUTE($M156:$X156,"청주","")))/LEN("청주"))</f>
        <v>1</v>
      </c>
      <c r="AK156" s="147">
        <f t="array" ref="AK156">(SUM(LEN($M156:$X156)-LEN(SUBSTITUTE($M156:$X156,"인천","")))/LEN("인천"))</f>
        <v>0</v>
      </c>
      <c r="AL156" s="147">
        <f t="array" ref="AL156">SUM(SUM(LEN($M156:X156)-LEN(SUBSTITUTE($M156:X156,"충북","")))/LEN("충북"),SUM(LEN(M156:$X156)-LEN(SUBSTITUTE($M156:$X156,"아산","")))/LEN("아산"))</f>
        <v>0</v>
      </c>
      <c r="AM156" s="147">
        <f t="array" ref="AM156">(SUM(LEN($M156:$X156)-LEN(SUBSTITUTE($M156:$X156,"울산","")))/LEN("울산"))</f>
        <v>0</v>
      </c>
      <c r="AN156" s="147">
        <f t="array" ref="AN156">(SUM(LEN($M156:$X156)-LEN(SUBSTITUTE($M156:$X156,"창원","")))/LEN("창원"))</f>
        <v>0</v>
      </c>
      <c r="AO156" s="147">
        <f t="array" ref="AO156">(SUM(LEN($M156:$X156)-LEN(SUBSTITUTE($M156:$X156,"전주","")))/LEN("전주"))</f>
        <v>0</v>
      </c>
      <c r="AP156" s="176">
        <f t="shared" si="157"/>
        <v>1</v>
      </c>
      <c r="AQ156" s="175">
        <f t="shared" ref="AQ156:AQ163" si="161">AR156+AS156</f>
        <v>0</v>
      </c>
      <c r="AR156" s="174">
        <f t="shared" si="158"/>
        <v>0</v>
      </c>
      <c r="AS156" s="174">
        <f t="shared" si="158"/>
        <v>0</v>
      </c>
      <c r="AT156" s="175">
        <f t="shared" si="159"/>
        <v>1</v>
      </c>
      <c r="AU156" s="174">
        <f t="shared" si="160"/>
        <v>0</v>
      </c>
      <c r="AV156" s="174">
        <f t="shared" si="160"/>
        <v>0</v>
      </c>
      <c r="AW156" s="174">
        <f t="shared" si="160"/>
        <v>0</v>
      </c>
      <c r="AX156" s="174">
        <f t="shared" si="160"/>
        <v>0</v>
      </c>
      <c r="AY156" s="174">
        <f t="shared" si="160"/>
        <v>0</v>
      </c>
      <c r="AZ156" s="174">
        <f t="shared" si="160"/>
        <v>1</v>
      </c>
      <c r="BA156" s="174">
        <f t="shared" si="160"/>
        <v>0</v>
      </c>
      <c r="BB156" s="174">
        <f t="shared" si="160"/>
        <v>0</v>
      </c>
      <c r="BC156" s="174">
        <f t="shared" si="160"/>
        <v>0</v>
      </c>
      <c r="BD156" s="174">
        <f t="shared" si="160"/>
        <v>0</v>
      </c>
      <c r="BE156" s="174">
        <f t="shared" si="160"/>
        <v>0</v>
      </c>
      <c r="BK156" t="str">
        <f>IF(G156="","",VLOOKUP(G156,과정코드!$A$2:$B$494,2,0))</f>
        <v>COL0104680</v>
      </c>
      <c r="BL156" s="619"/>
    </row>
    <row r="157" spans="1:65" s="249" customFormat="1" ht="23.1" customHeight="1">
      <c r="A157" s="830"/>
      <c r="B157" s="250">
        <v>137</v>
      </c>
      <c r="C157" s="250"/>
      <c r="D157" s="41" t="s">
        <v>21</v>
      </c>
      <c r="E157" s="41"/>
      <c r="F157" s="41"/>
      <c r="G157" s="72" t="s">
        <v>1210</v>
      </c>
      <c r="H157" s="93" t="str">
        <f t="shared" si="152"/>
        <v>바로가기</v>
      </c>
      <c r="I157" s="45">
        <v>1</v>
      </c>
      <c r="J157" s="40">
        <v>6</v>
      </c>
      <c r="K157" s="253">
        <v>70</v>
      </c>
      <c r="L157" s="253">
        <v>70</v>
      </c>
      <c r="M157" s="502"/>
      <c r="N157" s="71"/>
      <c r="O157" s="502"/>
      <c r="P157" s="254"/>
      <c r="Q157" s="502"/>
      <c r="R157" s="254"/>
      <c r="S157" s="502"/>
      <c r="T157" s="71"/>
      <c r="U157" s="502"/>
      <c r="V157" s="254"/>
      <c r="W157" s="502" t="s">
        <v>303</v>
      </c>
      <c r="X157" s="22"/>
      <c r="Y157" s="492">
        <f t="shared" si="153"/>
        <v>1</v>
      </c>
      <c r="Z157" s="149">
        <f t="shared" si="154"/>
        <v>1</v>
      </c>
      <c r="AA157" s="150">
        <f t="shared" si="155"/>
        <v>0</v>
      </c>
      <c r="AB157" s="147">
        <f t="array" ref="AB157">(SUM(LEN($M157:$X157)-LEN(SUBSTITUTE($M157:$X157,"역삼","")))/LEN("역삼"))</f>
        <v>0</v>
      </c>
      <c r="AC157" s="147">
        <f t="array" ref="AC157">SUM(SUM(LEN($M157:X157)-LEN(SUBSTITUTE($M157:X157,"선릉","")))/LEN("선릉"),SUM(LEN(M157:$X157)-LEN(SUBSTITUTE($M157:$X157,"가산","")))/LEN("가산"))</f>
        <v>0</v>
      </c>
      <c r="AD157" s="150">
        <f t="shared" si="156"/>
        <v>1</v>
      </c>
      <c r="AE157" s="147">
        <f t="array" ref="AE157">(SUM(LEN($M157:$X157)-LEN(SUBSTITUTE($M157:$X157,"대전","")))/LEN("대전"))</f>
        <v>1</v>
      </c>
      <c r="AF157" s="147">
        <f t="array" ref="AF157">(SUM(LEN($M157:$X157)-LEN(SUBSTITUTE($M157:$X157,"대구","")))/LEN("대구"))</f>
        <v>0</v>
      </c>
      <c r="AG157" s="147">
        <f t="array" ref="AG157">(SUM(LEN($M157:$X157)-LEN(SUBSTITUTE($M157:$X157,"부산","")))/LEN("부산"))</f>
        <v>0</v>
      </c>
      <c r="AH157" s="147">
        <f t="array" ref="AH157">(SUM(LEN($M157:$X157)-LEN(SUBSTITUTE($M157:$X157,"광주","")))/LEN("광주"))</f>
        <v>0</v>
      </c>
      <c r="AI157" s="147">
        <f t="array" ref="AI157">SUM(SUM(LEN($M157:$X157)-LEN(SUBSTITUTE($M157:$X157,"수원","")))/LEN("수원"),SUM(LEN($M157:$X157)-LEN(SUBSTITUTE($M157:$X157,"춘천","")))/LEN("춘천"),SUM(LEN($M157:$X157)-LEN(SUBSTITUTE($M157:$X157,"의정부","")))/LEN("의정부"),SUM(LEN($M157:$X157)-LEN(SUBSTITUTE($M157:$X157,"원주","")))/LEN("원주"))</f>
        <v>0</v>
      </c>
      <c r="AJ157" s="147">
        <f t="array" ref="AJ157">(SUM(LEN($M157:$X157)-LEN(SUBSTITUTE($M157:$X157,"청주","")))/LEN("청주"))</f>
        <v>0</v>
      </c>
      <c r="AK157" s="147">
        <f t="array" ref="AK157">(SUM(LEN($M157:$X157)-LEN(SUBSTITUTE($M157:$X157,"인천","")))/LEN("인천"))</f>
        <v>0</v>
      </c>
      <c r="AL157" s="147">
        <f t="array" ref="AL157">SUM(SUM(LEN($M157:X157)-LEN(SUBSTITUTE($M157:X157,"충북","")))/LEN("충북"),SUM(LEN(M157:$X157)-LEN(SUBSTITUTE($M157:$X157,"아산","")))/LEN("아산"))</f>
        <v>0</v>
      </c>
      <c r="AM157" s="147">
        <f t="array" ref="AM157">(SUM(LEN($M157:$X157)-LEN(SUBSTITUTE($M157:$X157,"울산","")))/LEN("울산"))</f>
        <v>0</v>
      </c>
      <c r="AN157" s="147">
        <f t="array" ref="AN157">(SUM(LEN($M157:$X157)-LEN(SUBSTITUTE($M157:$X157,"창원","")))/LEN("창원"))</f>
        <v>0</v>
      </c>
      <c r="AO157" s="147">
        <f t="array" ref="AO157">(SUM(LEN($M157:$X157)-LEN(SUBSTITUTE($M157:$X157,"전주","")))/LEN("전주"))</f>
        <v>0</v>
      </c>
      <c r="AP157" s="176">
        <f t="shared" si="157"/>
        <v>1</v>
      </c>
      <c r="AQ157" s="175">
        <f t="shared" si="161"/>
        <v>0</v>
      </c>
      <c r="AR157" s="174">
        <f t="shared" si="158"/>
        <v>0</v>
      </c>
      <c r="AS157" s="174">
        <f t="shared" si="158"/>
        <v>0</v>
      </c>
      <c r="AT157" s="175">
        <f t="shared" si="159"/>
        <v>1</v>
      </c>
      <c r="AU157" s="174">
        <f t="shared" si="160"/>
        <v>1</v>
      </c>
      <c r="AV157" s="174">
        <f t="shared" si="160"/>
        <v>0</v>
      </c>
      <c r="AW157" s="174">
        <f t="shared" si="160"/>
        <v>0</v>
      </c>
      <c r="AX157" s="174">
        <f t="shared" si="160"/>
        <v>0</v>
      </c>
      <c r="AY157" s="174">
        <f t="shared" si="160"/>
        <v>0</v>
      </c>
      <c r="AZ157" s="174">
        <f t="shared" si="160"/>
        <v>0</v>
      </c>
      <c r="BA157" s="174">
        <f t="shared" si="160"/>
        <v>0</v>
      </c>
      <c r="BB157" s="174">
        <f t="shared" si="160"/>
        <v>0</v>
      </c>
      <c r="BC157" s="174">
        <f t="shared" si="160"/>
        <v>0</v>
      </c>
      <c r="BD157" s="174">
        <f t="shared" si="160"/>
        <v>0</v>
      </c>
      <c r="BE157" s="174">
        <f t="shared" si="160"/>
        <v>0</v>
      </c>
      <c r="BK157" t="str">
        <f>IF(G157="","",VLOOKUP(G157,과정코드!$A$2:$B$494,2,0))</f>
        <v>COL0104681</v>
      </c>
      <c r="BL157" s="620"/>
    </row>
    <row r="158" spans="1:65" s="249" customFormat="1" ht="23.1" customHeight="1">
      <c r="A158" s="830"/>
      <c r="B158" s="250">
        <v>138</v>
      </c>
      <c r="C158" s="250"/>
      <c r="D158" s="41" t="s">
        <v>21</v>
      </c>
      <c r="E158" s="41"/>
      <c r="F158" s="41"/>
      <c r="G158" s="27" t="s">
        <v>1198</v>
      </c>
      <c r="H158" s="93" t="str">
        <f t="shared" si="152"/>
        <v>바로가기</v>
      </c>
      <c r="I158" s="45">
        <v>5</v>
      </c>
      <c r="J158" s="40">
        <v>34</v>
      </c>
      <c r="K158" s="253">
        <v>310</v>
      </c>
      <c r="L158" s="253">
        <v>310</v>
      </c>
      <c r="M158" s="502"/>
      <c r="N158" s="71"/>
      <c r="O158" s="502"/>
      <c r="P158" s="254"/>
      <c r="Q158" s="502"/>
      <c r="R158" s="254" t="s">
        <v>1194</v>
      </c>
      <c r="S158" s="502"/>
      <c r="T158" s="71"/>
      <c r="U158" s="502"/>
      <c r="V158" s="254"/>
      <c r="W158" s="502"/>
      <c r="X158" s="254"/>
      <c r="Y158" s="492">
        <f t="shared" si="153"/>
        <v>1</v>
      </c>
      <c r="Z158" s="149">
        <f t="shared" si="154"/>
        <v>1</v>
      </c>
      <c r="AA158" s="150">
        <f t="shared" si="155"/>
        <v>0</v>
      </c>
      <c r="AB158" s="147">
        <f t="array" ref="AB158">(SUM(LEN($M158:$X158)-LEN(SUBSTITUTE($M158:$X158,"역삼","")))/LEN("역삼"))</f>
        <v>0</v>
      </c>
      <c r="AC158" s="147">
        <f t="array" ref="AC158">SUM(SUM(LEN($M158:X158)-LEN(SUBSTITUTE($M158:X158,"선릉","")))/LEN("선릉"),SUM(LEN(M158:$X158)-LEN(SUBSTITUTE($M158:$X158,"가산","")))/LEN("가산"))</f>
        <v>0</v>
      </c>
      <c r="AD158" s="150">
        <f t="shared" si="156"/>
        <v>1</v>
      </c>
      <c r="AE158" s="147">
        <f t="array" ref="AE158">(SUM(LEN($M158:$X158)-LEN(SUBSTITUTE($M158:$X158,"대전","")))/LEN("대전"))</f>
        <v>1</v>
      </c>
      <c r="AF158" s="147">
        <f t="array" ref="AF158">(SUM(LEN($M158:$X158)-LEN(SUBSTITUTE($M158:$X158,"대구","")))/LEN("대구"))</f>
        <v>0</v>
      </c>
      <c r="AG158" s="147">
        <f t="array" ref="AG158">(SUM(LEN($M158:$X158)-LEN(SUBSTITUTE($M158:$X158,"부산","")))/LEN("부산"))</f>
        <v>0</v>
      </c>
      <c r="AH158" s="147">
        <f t="array" ref="AH158">(SUM(LEN($M158:$X158)-LEN(SUBSTITUTE($M158:$X158,"광주","")))/LEN("광주"))</f>
        <v>0</v>
      </c>
      <c r="AI158" s="147">
        <f t="array" ref="AI158">SUM(SUM(LEN($M158:$X158)-LEN(SUBSTITUTE($M158:$X158,"수원","")))/LEN("수원"),SUM(LEN($M158:$X158)-LEN(SUBSTITUTE($M158:$X158,"춘천","")))/LEN("춘천"),SUM(LEN($M158:$X158)-LEN(SUBSTITUTE($M158:$X158,"의정부","")))/LEN("의정부"),SUM(LEN($M158:$X158)-LEN(SUBSTITUTE($M158:$X158,"원주","")))/LEN("원주"))</f>
        <v>0</v>
      </c>
      <c r="AJ158" s="147">
        <f t="array" ref="AJ158">(SUM(LEN($M158:$X158)-LEN(SUBSTITUTE($M158:$X158,"청주","")))/LEN("청주"))</f>
        <v>0</v>
      </c>
      <c r="AK158" s="147">
        <f t="array" ref="AK158">(SUM(LEN($M158:$X158)-LEN(SUBSTITUTE($M158:$X158,"인천","")))/LEN("인천"))</f>
        <v>0</v>
      </c>
      <c r="AL158" s="147">
        <f t="array" ref="AL158">SUM(SUM(LEN($M158:X158)-LEN(SUBSTITUTE($M158:X158,"충북","")))/LEN("충북"),SUM(LEN(M158:$X158)-LEN(SUBSTITUTE($M158:$X158,"아산","")))/LEN("아산"))</f>
        <v>0</v>
      </c>
      <c r="AM158" s="147">
        <f t="array" ref="AM158">(SUM(LEN($M158:$X158)-LEN(SUBSTITUTE($M158:$X158,"울산","")))/LEN("울산"))</f>
        <v>0</v>
      </c>
      <c r="AN158" s="147">
        <f t="array" ref="AN158">(SUM(LEN($M158:$X158)-LEN(SUBSTITUTE($M158:$X158,"창원","")))/LEN("창원"))</f>
        <v>0</v>
      </c>
      <c r="AO158" s="147">
        <f t="array" ref="AO158">(SUM(LEN($M158:$X158)-LEN(SUBSTITUTE($M158:$X158,"전주","")))/LEN("전주"))</f>
        <v>0</v>
      </c>
      <c r="AP158" s="176">
        <f t="shared" si="157"/>
        <v>5</v>
      </c>
      <c r="AQ158" s="175">
        <f t="shared" si="161"/>
        <v>0</v>
      </c>
      <c r="AR158" s="174">
        <f t="shared" si="158"/>
        <v>0</v>
      </c>
      <c r="AS158" s="174">
        <f t="shared" si="158"/>
        <v>0</v>
      </c>
      <c r="AT158" s="175">
        <f t="shared" si="159"/>
        <v>5</v>
      </c>
      <c r="AU158" s="174">
        <f t="shared" si="160"/>
        <v>5</v>
      </c>
      <c r="AV158" s="174">
        <f t="shared" si="160"/>
        <v>0</v>
      </c>
      <c r="AW158" s="174">
        <f t="shared" si="160"/>
        <v>0</v>
      </c>
      <c r="AX158" s="174">
        <f t="shared" si="160"/>
        <v>0</v>
      </c>
      <c r="AY158" s="174">
        <f t="shared" si="160"/>
        <v>0</v>
      </c>
      <c r="AZ158" s="174">
        <f t="shared" si="160"/>
        <v>0</v>
      </c>
      <c r="BA158" s="174">
        <f t="shared" si="160"/>
        <v>0</v>
      </c>
      <c r="BB158" s="174">
        <f t="shared" si="160"/>
        <v>0</v>
      </c>
      <c r="BC158" s="174">
        <f t="shared" si="160"/>
        <v>0</v>
      </c>
      <c r="BD158" s="174">
        <f t="shared" si="160"/>
        <v>0</v>
      </c>
      <c r="BE158" s="174">
        <f t="shared" si="160"/>
        <v>0</v>
      </c>
      <c r="BK158" t="str">
        <f>IF(G158="","",VLOOKUP(G158,과정코드!$A$2:$B$494,2,0))</f>
        <v>COL0104683</v>
      </c>
      <c r="BL158" s="621"/>
    </row>
    <row r="159" spans="1:65" s="249" customFormat="1" ht="23.1" customHeight="1">
      <c r="A159" s="830"/>
      <c r="B159" s="250">
        <v>139</v>
      </c>
      <c r="C159" s="250"/>
      <c r="D159" s="41" t="s">
        <v>21</v>
      </c>
      <c r="E159" s="41"/>
      <c r="F159" s="41"/>
      <c r="G159" s="27" t="s">
        <v>296</v>
      </c>
      <c r="H159" s="93" t="str">
        <f t="shared" si="152"/>
        <v>바로가기</v>
      </c>
      <c r="I159" s="45">
        <v>5</v>
      </c>
      <c r="J159" s="40">
        <v>34</v>
      </c>
      <c r="K159" s="253">
        <v>310</v>
      </c>
      <c r="L159" s="253">
        <v>310</v>
      </c>
      <c r="M159" s="502"/>
      <c r="N159" s="71"/>
      <c r="O159" s="502"/>
      <c r="P159" s="254"/>
      <c r="Q159" s="502" t="s">
        <v>1189</v>
      </c>
      <c r="R159" s="254"/>
      <c r="S159" s="502"/>
      <c r="T159" s="71"/>
      <c r="U159" s="502"/>
      <c r="V159" s="254"/>
      <c r="W159" s="502" t="s">
        <v>295</v>
      </c>
      <c r="X159" s="254"/>
      <c r="Y159" s="492">
        <f t="shared" si="153"/>
        <v>2</v>
      </c>
      <c r="Z159" s="149">
        <f t="shared" si="154"/>
        <v>2</v>
      </c>
      <c r="AA159" s="150">
        <f t="shared" si="155"/>
        <v>0</v>
      </c>
      <c r="AB159" s="147">
        <f t="array" ref="AB159">(SUM(LEN($M159:$X159)-LEN(SUBSTITUTE($M159:$X159,"역삼","")))/LEN("역삼"))</f>
        <v>0</v>
      </c>
      <c r="AC159" s="147">
        <f t="array" ref="AC159">SUM(SUM(LEN($M159:X159)-LEN(SUBSTITUTE($M159:X159,"선릉","")))/LEN("선릉"),SUM(LEN(M159:$X159)-LEN(SUBSTITUTE($M159:$X159,"가산","")))/LEN("가산"))</f>
        <v>0</v>
      </c>
      <c r="AD159" s="150">
        <f t="shared" si="156"/>
        <v>2</v>
      </c>
      <c r="AE159" s="147">
        <f t="array" ref="AE159">(SUM(LEN($M159:$X159)-LEN(SUBSTITUTE($M159:$X159,"대전","")))/LEN("대전"))</f>
        <v>2</v>
      </c>
      <c r="AF159" s="147">
        <f t="array" ref="AF159">(SUM(LEN($M159:$X159)-LEN(SUBSTITUTE($M159:$X159,"대구","")))/LEN("대구"))</f>
        <v>0</v>
      </c>
      <c r="AG159" s="147">
        <f t="array" ref="AG159">(SUM(LEN($M159:$X159)-LEN(SUBSTITUTE($M159:$X159,"부산","")))/LEN("부산"))</f>
        <v>0</v>
      </c>
      <c r="AH159" s="147">
        <f t="array" ref="AH159">(SUM(LEN($M159:$X159)-LEN(SUBSTITUTE($M159:$X159,"광주","")))/LEN("광주"))</f>
        <v>0</v>
      </c>
      <c r="AI159" s="147">
        <f t="array" ref="AI159">SUM(SUM(LEN($M159:$X159)-LEN(SUBSTITUTE($M159:$X159,"수원","")))/LEN("수원"),SUM(LEN($M159:$X159)-LEN(SUBSTITUTE($M159:$X159,"춘천","")))/LEN("춘천"),SUM(LEN($M159:$X159)-LEN(SUBSTITUTE($M159:$X159,"의정부","")))/LEN("의정부"),SUM(LEN($M159:$X159)-LEN(SUBSTITUTE($M159:$X159,"원주","")))/LEN("원주"))</f>
        <v>0</v>
      </c>
      <c r="AJ159" s="147">
        <f t="array" ref="AJ159">(SUM(LEN($M159:$X159)-LEN(SUBSTITUTE($M159:$X159,"청주","")))/LEN("청주"))</f>
        <v>0</v>
      </c>
      <c r="AK159" s="147">
        <f t="array" ref="AK159">(SUM(LEN($M159:$X159)-LEN(SUBSTITUTE($M159:$X159,"인천","")))/LEN("인천"))</f>
        <v>0</v>
      </c>
      <c r="AL159" s="147">
        <f t="array" ref="AL159">SUM(SUM(LEN($M159:X159)-LEN(SUBSTITUTE($M159:X159,"충북","")))/LEN("충북"),SUM(LEN(M159:$X159)-LEN(SUBSTITUTE($M159:$X159,"아산","")))/LEN("아산"))</f>
        <v>0</v>
      </c>
      <c r="AM159" s="147">
        <f t="array" ref="AM159">(SUM(LEN($M159:$X159)-LEN(SUBSTITUTE($M159:$X159,"울산","")))/LEN("울산"))</f>
        <v>0</v>
      </c>
      <c r="AN159" s="147">
        <f t="array" ref="AN159">(SUM(LEN($M159:$X159)-LEN(SUBSTITUTE($M159:$X159,"창원","")))/LEN("창원"))</f>
        <v>0</v>
      </c>
      <c r="AO159" s="147">
        <f t="array" ref="AO159">(SUM(LEN($M159:$X159)-LEN(SUBSTITUTE($M159:$X159,"전주","")))/LEN("전주"))</f>
        <v>0</v>
      </c>
      <c r="AP159" s="176">
        <f t="shared" si="157"/>
        <v>10</v>
      </c>
      <c r="AQ159" s="175">
        <f t="shared" si="161"/>
        <v>0</v>
      </c>
      <c r="AR159" s="174">
        <f t="shared" si="158"/>
        <v>0</v>
      </c>
      <c r="AS159" s="174">
        <f t="shared" si="158"/>
        <v>0</v>
      </c>
      <c r="AT159" s="175">
        <f t="shared" si="159"/>
        <v>10</v>
      </c>
      <c r="AU159" s="174">
        <f t="shared" si="160"/>
        <v>10</v>
      </c>
      <c r="AV159" s="174">
        <f t="shared" si="160"/>
        <v>0</v>
      </c>
      <c r="AW159" s="174">
        <f t="shared" si="160"/>
        <v>0</v>
      </c>
      <c r="AX159" s="174">
        <f t="shared" si="160"/>
        <v>0</v>
      </c>
      <c r="AY159" s="174">
        <f t="shared" si="160"/>
        <v>0</v>
      </c>
      <c r="AZ159" s="174">
        <f t="shared" si="160"/>
        <v>0</v>
      </c>
      <c r="BA159" s="174">
        <f t="shared" si="160"/>
        <v>0</v>
      </c>
      <c r="BB159" s="174">
        <f t="shared" si="160"/>
        <v>0</v>
      </c>
      <c r="BC159" s="174">
        <f t="shared" si="160"/>
        <v>0</v>
      </c>
      <c r="BD159" s="174">
        <f t="shared" si="160"/>
        <v>0</v>
      </c>
      <c r="BE159" s="174">
        <f t="shared" si="160"/>
        <v>0</v>
      </c>
      <c r="BK159" t="str">
        <f>IF(G159="","",VLOOKUP(G159,과정코드!$A$2:$B$494,2,0))</f>
        <v>COL0104684</v>
      </c>
      <c r="BL159" s="618"/>
    </row>
    <row r="160" spans="1:65" s="249" customFormat="1" ht="23.1" customHeight="1">
      <c r="A160" s="830"/>
      <c r="B160" s="250">
        <v>140</v>
      </c>
      <c r="C160" s="250"/>
      <c r="D160" s="41" t="s">
        <v>21</v>
      </c>
      <c r="E160" s="41"/>
      <c r="F160" s="41"/>
      <c r="G160" s="27" t="s">
        <v>1184</v>
      </c>
      <c r="H160" s="93" t="str">
        <f t="shared" si="152"/>
        <v>바로가기</v>
      </c>
      <c r="I160" s="45">
        <v>3</v>
      </c>
      <c r="J160" s="40">
        <v>24</v>
      </c>
      <c r="K160" s="253">
        <v>220</v>
      </c>
      <c r="L160" s="253">
        <v>220</v>
      </c>
      <c r="M160" s="502"/>
      <c r="N160" s="319"/>
      <c r="O160" s="502"/>
      <c r="P160" s="319"/>
      <c r="Q160" s="502"/>
      <c r="R160" s="254" t="s">
        <v>337</v>
      </c>
      <c r="S160" s="502"/>
      <c r="T160" s="319"/>
      <c r="U160" s="502"/>
      <c r="V160" s="254"/>
      <c r="W160" s="502"/>
      <c r="X160" s="254"/>
      <c r="Y160" s="492">
        <f t="shared" si="153"/>
        <v>1</v>
      </c>
      <c r="Z160" s="149">
        <f t="shared" si="154"/>
        <v>1</v>
      </c>
      <c r="AA160" s="150">
        <f t="shared" si="155"/>
        <v>0</v>
      </c>
      <c r="AB160" s="147">
        <f t="array" ref="AB160">(SUM(LEN($M160:$X160)-LEN(SUBSTITUTE($M160:$X160,"역삼","")))/LEN("역삼"))</f>
        <v>0</v>
      </c>
      <c r="AC160" s="147">
        <f t="array" ref="AC160">SUM(SUM(LEN($M160:X160)-LEN(SUBSTITUTE($M160:X160,"선릉","")))/LEN("선릉"),SUM(LEN(M160:$X160)-LEN(SUBSTITUTE($M160:$X160,"가산","")))/LEN("가산"))</f>
        <v>0</v>
      </c>
      <c r="AD160" s="150">
        <f t="shared" si="156"/>
        <v>1</v>
      </c>
      <c r="AE160" s="147">
        <f t="array" ref="AE160">(SUM(LEN($M160:$X160)-LEN(SUBSTITUTE($M160:$X160,"대전","")))/LEN("대전"))</f>
        <v>1</v>
      </c>
      <c r="AF160" s="147">
        <f t="array" ref="AF160">(SUM(LEN($M160:$X160)-LEN(SUBSTITUTE($M160:$X160,"대구","")))/LEN("대구"))</f>
        <v>0</v>
      </c>
      <c r="AG160" s="147">
        <f t="array" ref="AG160">(SUM(LEN($M160:$X160)-LEN(SUBSTITUTE($M160:$X160,"부산","")))/LEN("부산"))</f>
        <v>0</v>
      </c>
      <c r="AH160" s="147">
        <f t="array" ref="AH160">(SUM(LEN($M160:$X160)-LEN(SUBSTITUTE($M160:$X160,"광주","")))/LEN("광주"))</f>
        <v>0</v>
      </c>
      <c r="AI160" s="147">
        <f t="array" ref="AI160">SUM(SUM(LEN($M160:$X160)-LEN(SUBSTITUTE($M160:$X160,"수원","")))/LEN("수원"),SUM(LEN($M160:$X160)-LEN(SUBSTITUTE($M160:$X160,"춘천","")))/LEN("춘천"),SUM(LEN($M160:$X160)-LEN(SUBSTITUTE($M160:$X160,"의정부","")))/LEN("의정부"),SUM(LEN($M160:$X160)-LEN(SUBSTITUTE($M160:$X160,"원주","")))/LEN("원주"))</f>
        <v>0</v>
      </c>
      <c r="AJ160" s="147">
        <f t="array" ref="AJ160">(SUM(LEN($M160:$X160)-LEN(SUBSTITUTE($M160:$X160,"청주","")))/LEN("청주"))</f>
        <v>0</v>
      </c>
      <c r="AK160" s="147">
        <f t="array" ref="AK160">(SUM(LEN($M160:$X160)-LEN(SUBSTITUTE($M160:$X160,"인천","")))/LEN("인천"))</f>
        <v>0</v>
      </c>
      <c r="AL160" s="147">
        <f t="array" ref="AL160">SUM(SUM(LEN($M160:X160)-LEN(SUBSTITUTE($M160:X160,"충북","")))/LEN("충북"),SUM(LEN(M160:$X160)-LEN(SUBSTITUTE($M160:$X160,"아산","")))/LEN("아산"))</f>
        <v>0</v>
      </c>
      <c r="AM160" s="147">
        <f t="array" ref="AM160">(SUM(LEN($M160:$X160)-LEN(SUBSTITUTE($M160:$X160,"울산","")))/LEN("울산"))</f>
        <v>0</v>
      </c>
      <c r="AN160" s="147">
        <f t="array" ref="AN160">(SUM(LEN($M160:$X160)-LEN(SUBSTITUTE($M160:$X160,"창원","")))/LEN("창원"))</f>
        <v>0</v>
      </c>
      <c r="AO160" s="147">
        <f t="array" ref="AO160">(SUM(LEN($M160:$X160)-LEN(SUBSTITUTE($M160:$X160,"전주","")))/LEN("전주"))</f>
        <v>0</v>
      </c>
      <c r="AP160" s="176">
        <f t="shared" si="157"/>
        <v>3</v>
      </c>
      <c r="AQ160" s="175">
        <f t="shared" si="161"/>
        <v>0</v>
      </c>
      <c r="AR160" s="174">
        <f t="shared" si="158"/>
        <v>0</v>
      </c>
      <c r="AS160" s="174">
        <f t="shared" si="158"/>
        <v>0</v>
      </c>
      <c r="AT160" s="175">
        <f t="shared" si="159"/>
        <v>3</v>
      </c>
      <c r="AU160" s="174">
        <f t="shared" si="160"/>
        <v>3</v>
      </c>
      <c r="AV160" s="174">
        <f t="shared" si="160"/>
        <v>0</v>
      </c>
      <c r="AW160" s="174">
        <f t="shared" si="160"/>
        <v>0</v>
      </c>
      <c r="AX160" s="174">
        <f t="shared" si="160"/>
        <v>0</v>
      </c>
      <c r="AY160" s="174">
        <f t="shared" si="160"/>
        <v>0</v>
      </c>
      <c r="AZ160" s="174">
        <f t="shared" si="160"/>
        <v>0</v>
      </c>
      <c r="BA160" s="174">
        <f t="shared" si="160"/>
        <v>0</v>
      </c>
      <c r="BB160" s="174">
        <f t="shared" si="160"/>
        <v>0</v>
      </c>
      <c r="BC160" s="174">
        <f t="shared" si="160"/>
        <v>0</v>
      </c>
      <c r="BD160" s="174">
        <f t="shared" si="160"/>
        <v>0</v>
      </c>
      <c r="BE160" s="174">
        <f t="shared" si="160"/>
        <v>0</v>
      </c>
      <c r="BK160" t="str">
        <f>IF(G160="","",VLOOKUP(G160,과정코드!$A$2:$B$494,2,0))</f>
        <v>COL0104685</v>
      </c>
      <c r="BL160" s="619"/>
    </row>
    <row r="161" spans="1:66" s="249" customFormat="1" ht="23.1" customHeight="1">
      <c r="A161" s="830"/>
      <c r="B161" s="250">
        <v>141</v>
      </c>
      <c r="C161" s="250"/>
      <c r="D161" s="41" t="s">
        <v>21</v>
      </c>
      <c r="E161" s="41"/>
      <c r="F161" s="41"/>
      <c r="G161" s="27" t="s">
        <v>298</v>
      </c>
      <c r="H161" s="93" t="str">
        <f t="shared" si="152"/>
        <v>바로가기</v>
      </c>
      <c r="I161" s="45">
        <v>3</v>
      </c>
      <c r="J161" s="40">
        <v>24</v>
      </c>
      <c r="K161" s="253">
        <v>220</v>
      </c>
      <c r="L161" s="253">
        <v>220</v>
      </c>
      <c r="M161" s="502"/>
      <c r="N161" s="319"/>
      <c r="O161" s="502"/>
      <c r="P161" s="254"/>
      <c r="Q161" s="502"/>
      <c r="R161" s="254"/>
      <c r="S161" s="502" t="s">
        <v>286</v>
      </c>
      <c r="T161" s="319"/>
      <c r="U161" s="502"/>
      <c r="V161" s="254" t="s">
        <v>1182</v>
      </c>
      <c r="W161" s="502"/>
      <c r="X161" s="254"/>
      <c r="Y161" s="492">
        <f t="shared" si="153"/>
        <v>2</v>
      </c>
      <c r="Z161" s="149">
        <f t="shared" si="154"/>
        <v>2</v>
      </c>
      <c r="AA161" s="150">
        <f t="shared" si="155"/>
        <v>0</v>
      </c>
      <c r="AB161" s="147">
        <f t="array" ref="AB161">(SUM(LEN($M161:$X161)-LEN(SUBSTITUTE($M161:$X161,"역삼","")))/LEN("역삼"))</f>
        <v>0</v>
      </c>
      <c r="AC161" s="147">
        <f t="array" ref="AC161">SUM(SUM(LEN($M161:X161)-LEN(SUBSTITUTE($M161:X161,"선릉","")))/LEN("선릉"),SUM(LEN(M161:$X161)-LEN(SUBSTITUTE($M161:$X161,"가산","")))/LEN("가산"))</f>
        <v>0</v>
      </c>
      <c r="AD161" s="150">
        <f t="shared" si="156"/>
        <v>2</v>
      </c>
      <c r="AE161" s="147">
        <f t="array" ref="AE161">(SUM(LEN($M161:$X161)-LEN(SUBSTITUTE($M161:$X161,"대전","")))/LEN("대전"))</f>
        <v>2</v>
      </c>
      <c r="AF161" s="147">
        <f t="array" ref="AF161">(SUM(LEN($M161:$X161)-LEN(SUBSTITUTE($M161:$X161,"대구","")))/LEN("대구"))</f>
        <v>0</v>
      </c>
      <c r="AG161" s="147">
        <f t="array" ref="AG161">(SUM(LEN($M161:$X161)-LEN(SUBSTITUTE($M161:$X161,"부산","")))/LEN("부산"))</f>
        <v>0</v>
      </c>
      <c r="AH161" s="147">
        <f t="array" ref="AH161">(SUM(LEN($M161:$X161)-LEN(SUBSTITUTE($M161:$X161,"광주","")))/LEN("광주"))</f>
        <v>0</v>
      </c>
      <c r="AI161" s="147">
        <f t="array" ref="AI161">SUM(SUM(LEN($M161:$X161)-LEN(SUBSTITUTE($M161:$X161,"수원","")))/LEN("수원"),SUM(LEN($M161:$X161)-LEN(SUBSTITUTE($M161:$X161,"춘천","")))/LEN("춘천"),SUM(LEN($M161:$X161)-LEN(SUBSTITUTE($M161:$X161,"의정부","")))/LEN("의정부"),SUM(LEN($M161:$X161)-LEN(SUBSTITUTE($M161:$X161,"원주","")))/LEN("원주"))</f>
        <v>0</v>
      </c>
      <c r="AJ161" s="147">
        <f t="array" ref="AJ161">(SUM(LEN($M161:$X161)-LEN(SUBSTITUTE($M161:$X161,"청주","")))/LEN("청주"))</f>
        <v>0</v>
      </c>
      <c r="AK161" s="147">
        <f t="array" ref="AK161">(SUM(LEN($M161:$X161)-LEN(SUBSTITUTE($M161:$X161,"인천","")))/LEN("인천"))</f>
        <v>0</v>
      </c>
      <c r="AL161" s="147">
        <f t="array" ref="AL161">SUM(SUM(LEN($M161:X161)-LEN(SUBSTITUTE($M161:X161,"충북","")))/LEN("충북"),SUM(LEN(M161:$X161)-LEN(SUBSTITUTE($M161:$X161,"아산","")))/LEN("아산"))</f>
        <v>0</v>
      </c>
      <c r="AM161" s="147">
        <f t="array" ref="AM161">(SUM(LEN($M161:$X161)-LEN(SUBSTITUTE($M161:$X161,"울산","")))/LEN("울산"))</f>
        <v>0</v>
      </c>
      <c r="AN161" s="147">
        <f t="array" ref="AN161">(SUM(LEN($M161:$X161)-LEN(SUBSTITUTE($M161:$X161,"창원","")))/LEN("창원"))</f>
        <v>0</v>
      </c>
      <c r="AO161" s="147">
        <f t="array" ref="AO161">(SUM(LEN($M161:$X161)-LEN(SUBSTITUTE($M161:$X161,"전주","")))/LEN("전주"))</f>
        <v>0</v>
      </c>
      <c r="AP161" s="176">
        <f t="shared" si="157"/>
        <v>6</v>
      </c>
      <c r="AQ161" s="175">
        <f t="shared" si="161"/>
        <v>0</v>
      </c>
      <c r="AR161" s="174">
        <f t="shared" si="158"/>
        <v>0</v>
      </c>
      <c r="AS161" s="174">
        <f t="shared" si="158"/>
        <v>0</v>
      </c>
      <c r="AT161" s="175">
        <f t="shared" si="159"/>
        <v>6</v>
      </c>
      <c r="AU161" s="174">
        <f t="shared" si="160"/>
        <v>6</v>
      </c>
      <c r="AV161" s="174">
        <f t="shared" si="160"/>
        <v>0</v>
      </c>
      <c r="AW161" s="174">
        <f t="shared" si="160"/>
        <v>0</v>
      </c>
      <c r="AX161" s="174">
        <f t="shared" si="160"/>
        <v>0</v>
      </c>
      <c r="AY161" s="174">
        <f t="shared" si="160"/>
        <v>0</v>
      </c>
      <c r="AZ161" s="174">
        <f t="shared" si="160"/>
        <v>0</v>
      </c>
      <c r="BA161" s="174">
        <f t="shared" si="160"/>
        <v>0</v>
      </c>
      <c r="BB161" s="174">
        <f t="shared" si="160"/>
        <v>0</v>
      </c>
      <c r="BC161" s="174">
        <f t="shared" si="160"/>
        <v>0</v>
      </c>
      <c r="BD161" s="174">
        <f t="shared" si="160"/>
        <v>0</v>
      </c>
      <c r="BE161" s="174">
        <f t="shared" si="160"/>
        <v>0</v>
      </c>
      <c r="BK161" t="str">
        <f>IF(G161="","",VLOOKUP(G161,과정코드!$A$2:$B$494,2,0))</f>
        <v>COL0104686</v>
      </c>
      <c r="BL161" s="620"/>
    </row>
    <row r="162" spans="1:66" s="249" customFormat="1" ht="23.1" customHeight="1">
      <c r="A162" s="830"/>
      <c r="B162" s="250">
        <v>142</v>
      </c>
      <c r="C162" s="250"/>
      <c r="D162" s="41" t="s">
        <v>21</v>
      </c>
      <c r="E162" s="41"/>
      <c r="F162" s="41"/>
      <c r="G162" s="72" t="s">
        <v>299</v>
      </c>
      <c r="H162" s="93" t="str">
        <f t="shared" si="152"/>
        <v>바로가기</v>
      </c>
      <c r="I162" s="45">
        <v>1</v>
      </c>
      <c r="J162" s="40">
        <v>8</v>
      </c>
      <c r="K162" s="253">
        <v>80</v>
      </c>
      <c r="L162" s="253">
        <v>80</v>
      </c>
      <c r="M162" s="502"/>
      <c r="N162" s="71"/>
      <c r="O162" s="502"/>
      <c r="P162" s="254"/>
      <c r="Q162" s="502"/>
      <c r="R162" s="254"/>
      <c r="S162" s="502" t="s">
        <v>1163</v>
      </c>
      <c r="T162" s="71"/>
      <c r="U162" s="502"/>
      <c r="V162" s="254"/>
      <c r="W162" s="502" t="s">
        <v>1159</v>
      </c>
      <c r="X162" s="71"/>
      <c r="Y162" s="492">
        <f t="shared" si="153"/>
        <v>2</v>
      </c>
      <c r="Z162" s="149">
        <f t="shared" si="154"/>
        <v>2</v>
      </c>
      <c r="AA162" s="150">
        <f t="shared" si="155"/>
        <v>0</v>
      </c>
      <c r="AB162" s="147">
        <f t="array" ref="AB162">(SUM(LEN($M162:$X162)-LEN(SUBSTITUTE($M162:$X162,"역삼","")))/LEN("역삼"))</f>
        <v>0</v>
      </c>
      <c r="AC162" s="147">
        <f t="array" ref="AC162">SUM(SUM(LEN($M162:X162)-LEN(SUBSTITUTE($M162:X162,"선릉","")))/LEN("선릉"),SUM(LEN(M162:$X162)-LEN(SUBSTITUTE($M162:$X162,"가산","")))/LEN("가산"))</f>
        <v>0</v>
      </c>
      <c r="AD162" s="150">
        <f t="shared" si="156"/>
        <v>2</v>
      </c>
      <c r="AE162" s="147">
        <f t="array" ref="AE162">(SUM(LEN($M162:$X162)-LEN(SUBSTITUTE($M162:$X162,"대전","")))/LEN("대전"))</f>
        <v>1</v>
      </c>
      <c r="AF162" s="147">
        <f t="array" ref="AF162">(SUM(LEN($M162:$X162)-LEN(SUBSTITUTE($M162:$X162,"대구","")))/LEN("대구"))</f>
        <v>0</v>
      </c>
      <c r="AG162" s="147">
        <f t="array" ref="AG162">(SUM(LEN($M162:$X162)-LEN(SUBSTITUTE($M162:$X162,"부산","")))/LEN("부산"))</f>
        <v>0</v>
      </c>
      <c r="AH162" s="147">
        <f t="array" ref="AH162">(SUM(LEN($M162:$X162)-LEN(SUBSTITUTE($M162:$X162,"광주","")))/LEN("광주"))</f>
        <v>0</v>
      </c>
      <c r="AI162" s="147">
        <f t="array" ref="AI162">SUM(SUM(LEN($M162:$X162)-LEN(SUBSTITUTE($M162:$X162,"수원","")))/LEN("수원"),SUM(LEN($M162:$X162)-LEN(SUBSTITUTE($M162:$X162,"춘천","")))/LEN("춘천"),SUM(LEN($M162:$X162)-LEN(SUBSTITUTE($M162:$X162,"의정부","")))/LEN("의정부"),SUM(LEN($M162:$X162)-LEN(SUBSTITUTE($M162:$X162,"원주","")))/LEN("원주"))</f>
        <v>0</v>
      </c>
      <c r="AJ162" s="147">
        <f t="array" ref="AJ162">(SUM(LEN($M162:$X162)-LEN(SUBSTITUTE($M162:$X162,"청주","")))/LEN("청주"))</f>
        <v>1</v>
      </c>
      <c r="AK162" s="147">
        <f t="array" ref="AK162">(SUM(LEN($M162:$X162)-LEN(SUBSTITUTE($M162:$X162,"인천","")))/LEN("인천"))</f>
        <v>0</v>
      </c>
      <c r="AL162" s="147">
        <f t="array" ref="AL162">SUM(SUM(LEN($M162:X162)-LEN(SUBSTITUTE($M162:X162,"충북","")))/LEN("충북"),SUM(LEN(M162:$X162)-LEN(SUBSTITUTE($M162:$X162,"아산","")))/LEN("아산"))</f>
        <v>0</v>
      </c>
      <c r="AM162" s="147">
        <f t="array" ref="AM162">(SUM(LEN($M162:$X162)-LEN(SUBSTITUTE($M162:$X162,"울산","")))/LEN("울산"))</f>
        <v>0</v>
      </c>
      <c r="AN162" s="147">
        <f t="array" ref="AN162">(SUM(LEN($M162:$X162)-LEN(SUBSTITUTE($M162:$X162,"창원","")))/LEN("창원"))</f>
        <v>0</v>
      </c>
      <c r="AO162" s="147">
        <f t="array" ref="AO162">(SUM(LEN($M162:$X162)-LEN(SUBSTITUTE($M162:$X162,"전주","")))/LEN("전주"))</f>
        <v>0</v>
      </c>
      <c r="AP162" s="176">
        <f t="shared" si="157"/>
        <v>2</v>
      </c>
      <c r="AQ162" s="175">
        <f t="shared" si="161"/>
        <v>0</v>
      </c>
      <c r="AR162" s="174">
        <f t="shared" si="158"/>
        <v>0</v>
      </c>
      <c r="AS162" s="174">
        <f t="shared" si="158"/>
        <v>0</v>
      </c>
      <c r="AT162" s="175">
        <f t="shared" si="159"/>
        <v>2</v>
      </c>
      <c r="AU162" s="174">
        <f t="shared" si="160"/>
        <v>1</v>
      </c>
      <c r="AV162" s="174">
        <f t="shared" si="160"/>
        <v>0</v>
      </c>
      <c r="AW162" s="174">
        <f t="shared" si="160"/>
        <v>0</v>
      </c>
      <c r="AX162" s="174">
        <f t="shared" si="160"/>
        <v>0</v>
      </c>
      <c r="AY162" s="174">
        <f t="shared" si="160"/>
        <v>0</v>
      </c>
      <c r="AZ162" s="174">
        <f t="shared" si="160"/>
        <v>1</v>
      </c>
      <c r="BA162" s="174">
        <f t="shared" si="160"/>
        <v>0</v>
      </c>
      <c r="BB162" s="174">
        <f t="shared" si="160"/>
        <v>0</v>
      </c>
      <c r="BC162" s="174">
        <f t="shared" si="160"/>
        <v>0</v>
      </c>
      <c r="BD162" s="174">
        <f t="shared" si="160"/>
        <v>0</v>
      </c>
      <c r="BE162" s="174">
        <f t="shared" si="160"/>
        <v>0</v>
      </c>
      <c r="BK162" t="str">
        <f>IF(G162="","",VLOOKUP(G162,과정코드!$A$2:$B$494,2,0))</f>
        <v>COL0104689</v>
      </c>
      <c r="BL162" s="621"/>
    </row>
    <row r="163" spans="1:66" s="249" customFormat="1" ht="23.1" customHeight="1">
      <c r="A163" s="551" t="s">
        <v>2009</v>
      </c>
      <c r="B163" s="250">
        <v>143</v>
      </c>
      <c r="C163" s="252" t="s">
        <v>20</v>
      </c>
      <c r="D163" s="41" t="s">
        <v>21</v>
      </c>
      <c r="E163" s="41" t="s">
        <v>21</v>
      </c>
      <c r="F163" s="41"/>
      <c r="G163" s="9" t="s">
        <v>1649</v>
      </c>
      <c r="H163" s="93" t="str">
        <f t="shared" si="152"/>
        <v>바로가기</v>
      </c>
      <c r="I163" s="45">
        <v>2</v>
      </c>
      <c r="J163" s="40">
        <v>14</v>
      </c>
      <c r="K163" s="70">
        <v>400</v>
      </c>
      <c r="L163" s="70">
        <v>450</v>
      </c>
      <c r="M163" s="502"/>
      <c r="N163" s="22"/>
      <c r="O163" s="502"/>
      <c r="P163" s="22"/>
      <c r="Q163" s="502"/>
      <c r="R163" s="22"/>
      <c r="S163" s="502"/>
      <c r="T163" s="22"/>
      <c r="U163" s="502"/>
      <c r="V163" s="22"/>
      <c r="W163" s="502" t="s">
        <v>1143</v>
      </c>
      <c r="X163" s="22"/>
      <c r="Y163" s="492">
        <f t="shared" si="153"/>
        <v>1</v>
      </c>
      <c r="Z163" s="149">
        <f t="shared" si="154"/>
        <v>1</v>
      </c>
      <c r="AA163" s="150">
        <f t="shared" si="155"/>
        <v>0</v>
      </c>
      <c r="AB163" s="147">
        <f t="array" ref="AB163">(SUM(LEN($M163:$X163)-LEN(SUBSTITUTE($M163:$X163,"역삼","")))/LEN("역삼"))</f>
        <v>0</v>
      </c>
      <c r="AC163" s="147">
        <f t="array" ref="AC163">SUM(SUM(LEN($M163:X163)-LEN(SUBSTITUTE($M163:X163,"선릉","")))/LEN("선릉"),SUM(LEN(M163:$X163)-LEN(SUBSTITUTE($M163:$X163,"가산","")))/LEN("가산"))</f>
        <v>0</v>
      </c>
      <c r="AD163" s="150">
        <f t="shared" si="156"/>
        <v>1</v>
      </c>
      <c r="AE163" s="147">
        <f t="array" ref="AE163">(SUM(LEN($M163:$X163)-LEN(SUBSTITUTE($M163:$X163,"대전","")))/LEN("대전"))</f>
        <v>1</v>
      </c>
      <c r="AF163" s="147">
        <f t="array" ref="AF163">(SUM(LEN($M163:$X163)-LEN(SUBSTITUTE($M163:$X163,"대구","")))/LEN("대구"))</f>
        <v>0</v>
      </c>
      <c r="AG163" s="147">
        <f t="array" ref="AG163">(SUM(LEN($M163:$X163)-LEN(SUBSTITUTE($M163:$X163,"부산","")))/LEN("부산"))</f>
        <v>0</v>
      </c>
      <c r="AH163" s="147">
        <f t="array" ref="AH163">(SUM(LEN($M163:$X163)-LEN(SUBSTITUTE($M163:$X163,"광주","")))/LEN("광주"))</f>
        <v>0</v>
      </c>
      <c r="AI163" s="147">
        <f t="array" ref="AI163">SUM(SUM(LEN($M163:$X163)-LEN(SUBSTITUTE($M163:$X163,"수원","")))/LEN("수원"),SUM(LEN($M163:$X163)-LEN(SUBSTITUTE($M163:$X163,"춘천","")))/LEN("춘천"),SUM(LEN($M163:$X163)-LEN(SUBSTITUTE($M163:$X163,"의정부","")))/LEN("의정부"),SUM(LEN($M163:$X163)-LEN(SUBSTITUTE($M163:$X163,"원주","")))/LEN("원주"))</f>
        <v>0</v>
      </c>
      <c r="AJ163" s="147">
        <f t="array" ref="AJ163">(SUM(LEN($M163:$X163)-LEN(SUBSTITUTE($M163:$X163,"청주","")))/LEN("청주"))</f>
        <v>0</v>
      </c>
      <c r="AK163" s="147">
        <f t="array" ref="AK163">(SUM(LEN($M163:$X163)-LEN(SUBSTITUTE($M163:$X163,"인천","")))/LEN("인천"))</f>
        <v>0</v>
      </c>
      <c r="AL163" s="147">
        <f t="array" ref="AL163">SUM(SUM(LEN($M163:X163)-LEN(SUBSTITUTE($M163:X163,"충북","")))/LEN("충북"),SUM(LEN(M163:$X163)-LEN(SUBSTITUTE($M163:$X163,"아산","")))/LEN("아산"))</f>
        <v>0</v>
      </c>
      <c r="AM163" s="147">
        <f t="array" ref="AM163">(SUM(LEN($M163:$X163)-LEN(SUBSTITUTE($M163:$X163,"울산","")))/LEN("울산"))</f>
        <v>0</v>
      </c>
      <c r="AN163" s="147">
        <f t="array" ref="AN163">(SUM(LEN($M163:$X163)-LEN(SUBSTITUTE($M163:$X163,"창원","")))/LEN("창원"))</f>
        <v>0</v>
      </c>
      <c r="AO163" s="147">
        <f t="array" ref="AO163">(SUM(LEN($M163:$X163)-LEN(SUBSTITUTE($M163:$X163,"전주","")))/LEN("전주"))</f>
        <v>0</v>
      </c>
      <c r="AP163" s="176">
        <f t="shared" si="157"/>
        <v>2</v>
      </c>
      <c r="AQ163" s="175">
        <f t="shared" si="161"/>
        <v>0</v>
      </c>
      <c r="AR163" s="174">
        <f t="shared" ref="AR163:AS163" si="162">$I163*AB163</f>
        <v>0</v>
      </c>
      <c r="AS163" s="174">
        <f t="shared" si="162"/>
        <v>0</v>
      </c>
      <c r="AT163" s="175">
        <f t="shared" si="159"/>
        <v>2</v>
      </c>
      <c r="AU163" s="174">
        <f t="shared" si="160"/>
        <v>2</v>
      </c>
      <c r="AV163" s="174">
        <f t="shared" si="160"/>
        <v>0</v>
      </c>
      <c r="AW163" s="174">
        <f t="shared" si="160"/>
        <v>0</v>
      </c>
      <c r="AX163" s="174">
        <f t="shared" si="160"/>
        <v>0</v>
      </c>
      <c r="AY163" s="174">
        <f t="shared" si="160"/>
        <v>0</v>
      </c>
      <c r="AZ163" s="174">
        <f t="shared" si="160"/>
        <v>0</v>
      </c>
      <c r="BA163" s="174">
        <f t="shared" si="160"/>
        <v>0</v>
      </c>
      <c r="BB163" s="174">
        <f t="shared" si="160"/>
        <v>0</v>
      </c>
      <c r="BC163" s="174">
        <f t="shared" si="160"/>
        <v>0</v>
      </c>
      <c r="BD163" s="174">
        <f t="shared" si="160"/>
        <v>0</v>
      </c>
      <c r="BE163" s="174">
        <f t="shared" si="160"/>
        <v>0</v>
      </c>
      <c r="BK163" t="str">
        <f>IF(G163="","",VLOOKUP(G163,과정코드!$A$2:$B$494,2,0))</f>
        <v>COL0104697</v>
      </c>
      <c r="BL163" s="618"/>
      <c r="BM163" s="594"/>
    </row>
    <row r="164" spans="1:66" s="39" customFormat="1" ht="30" customHeight="1">
      <c r="A164" s="86" t="s">
        <v>1340</v>
      </c>
      <c r="B164" s="87"/>
      <c r="C164" s="87"/>
      <c r="D164" s="87"/>
      <c r="E164" s="87"/>
      <c r="F164" s="189"/>
      <c r="G164" s="87"/>
      <c r="H164" s="87"/>
      <c r="I164" s="87"/>
      <c r="J164" s="87"/>
      <c r="K164" s="87"/>
      <c r="L164" s="88"/>
      <c r="M164" s="85" t="s">
        <v>16</v>
      </c>
      <c r="N164" s="85" t="s">
        <v>7</v>
      </c>
      <c r="O164" s="85" t="s">
        <v>9</v>
      </c>
      <c r="P164" s="85" t="s">
        <v>1</v>
      </c>
      <c r="Q164" s="85" t="s">
        <v>14</v>
      </c>
      <c r="R164" s="85" t="s">
        <v>0</v>
      </c>
      <c r="S164" s="85" t="s">
        <v>17</v>
      </c>
      <c r="T164" s="85" t="s">
        <v>13</v>
      </c>
      <c r="U164" s="85" t="s">
        <v>2</v>
      </c>
      <c r="V164" s="85" t="s">
        <v>11</v>
      </c>
      <c r="W164" s="85" t="s">
        <v>8</v>
      </c>
      <c r="X164" s="85" t="s">
        <v>19</v>
      </c>
      <c r="Y164" s="152">
        <f t="shared" ref="Y164:BE164" si="163">SUM(Y165:Y172)</f>
        <v>43</v>
      </c>
      <c r="Z164" s="152">
        <f t="shared" si="163"/>
        <v>49</v>
      </c>
      <c r="AA164" s="152">
        <f t="shared" si="163"/>
        <v>0</v>
      </c>
      <c r="AB164" s="152">
        <f t="shared" si="163"/>
        <v>0</v>
      </c>
      <c r="AC164" s="152">
        <f t="shared" si="163"/>
        <v>0</v>
      </c>
      <c r="AD164" s="152">
        <f t="shared" si="163"/>
        <v>49</v>
      </c>
      <c r="AE164" s="152">
        <f t="shared" si="163"/>
        <v>23</v>
      </c>
      <c r="AF164" s="152">
        <f t="shared" si="163"/>
        <v>0</v>
      </c>
      <c r="AG164" s="152">
        <f t="shared" si="163"/>
        <v>0</v>
      </c>
      <c r="AH164" s="152">
        <f t="shared" si="163"/>
        <v>0</v>
      </c>
      <c r="AI164" s="152">
        <f t="shared" si="163"/>
        <v>0</v>
      </c>
      <c r="AJ164" s="152">
        <f t="shared" si="163"/>
        <v>22</v>
      </c>
      <c r="AK164" s="152">
        <f t="shared" si="163"/>
        <v>0</v>
      </c>
      <c r="AL164" s="152">
        <f t="shared" si="163"/>
        <v>4</v>
      </c>
      <c r="AM164" s="152">
        <f t="shared" si="163"/>
        <v>0</v>
      </c>
      <c r="AN164" s="152">
        <f t="shared" si="163"/>
        <v>0</v>
      </c>
      <c r="AO164" s="152">
        <f t="shared" si="163"/>
        <v>0</v>
      </c>
      <c r="AP164" s="152">
        <f t="shared" si="163"/>
        <v>179</v>
      </c>
      <c r="AQ164" s="152">
        <f t="shared" si="163"/>
        <v>0</v>
      </c>
      <c r="AR164" s="152">
        <f t="shared" si="163"/>
        <v>0</v>
      </c>
      <c r="AS164" s="152">
        <f t="shared" si="163"/>
        <v>0</v>
      </c>
      <c r="AT164" s="152">
        <f t="shared" si="163"/>
        <v>179</v>
      </c>
      <c r="AU164" s="152">
        <f t="shared" si="163"/>
        <v>86</v>
      </c>
      <c r="AV164" s="152">
        <f t="shared" si="163"/>
        <v>0</v>
      </c>
      <c r="AW164" s="152">
        <f t="shared" si="163"/>
        <v>0</v>
      </c>
      <c r="AX164" s="152">
        <f t="shared" si="163"/>
        <v>0</v>
      </c>
      <c r="AY164" s="152">
        <f t="shared" si="163"/>
        <v>0</v>
      </c>
      <c r="AZ164" s="152">
        <f t="shared" si="163"/>
        <v>85</v>
      </c>
      <c r="BA164" s="152">
        <f t="shared" si="163"/>
        <v>0</v>
      </c>
      <c r="BB164" s="152">
        <f t="shared" si="163"/>
        <v>8</v>
      </c>
      <c r="BC164" s="152">
        <f t="shared" si="163"/>
        <v>0</v>
      </c>
      <c r="BD164" s="152">
        <f t="shared" si="163"/>
        <v>0</v>
      </c>
      <c r="BE164" s="152">
        <f t="shared" si="163"/>
        <v>0</v>
      </c>
      <c r="BK164" t="str">
        <f>IF(G164="","",VLOOKUP(G164,과정코드!$A$2:$B$494,2,0))</f>
        <v/>
      </c>
      <c r="BL164" s="619"/>
    </row>
    <row r="165" spans="1:66" s="39" customFormat="1" ht="23.1" customHeight="1">
      <c r="A165" s="833" t="s">
        <v>755</v>
      </c>
      <c r="B165" s="77">
        <v>144</v>
      </c>
      <c r="C165" s="81"/>
      <c r="D165" s="81"/>
      <c r="E165" s="108" t="s">
        <v>21</v>
      </c>
      <c r="F165" s="108"/>
      <c r="G165" s="310" t="s">
        <v>49</v>
      </c>
      <c r="H165" s="93" t="str">
        <f t="shared" ref="H165:H172" si="164">IFERROR(HYPERLINK("https://www.ksaedu.or.kr/front/btoc/crs/off/crssesDetail.html?crscd="&amp;BK165,"바로가기"),"")</f>
        <v>바로가기</v>
      </c>
      <c r="I165" s="193">
        <v>2</v>
      </c>
      <c r="J165" s="77">
        <v>16</v>
      </c>
      <c r="K165" s="199">
        <v>480</v>
      </c>
      <c r="L165" s="199">
        <v>580</v>
      </c>
      <c r="M165" s="195"/>
      <c r="N165" s="71" t="s">
        <v>2010</v>
      </c>
      <c r="O165" s="196"/>
      <c r="P165" s="71" t="s">
        <v>280</v>
      </c>
      <c r="Q165" s="196" t="s">
        <v>120</v>
      </c>
      <c r="R165" s="22"/>
      <c r="S165" s="195"/>
      <c r="T165" s="22"/>
      <c r="U165" s="196"/>
      <c r="V165" s="71"/>
      <c r="W165" s="196" t="s">
        <v>51</v>
      </c>
      <c r="X165" s="319"/>
      <c r="Y165" s="147">
        <f t="shared" ref="Y165:Y172" si="165">COUNTA($M165:$X165)</f>
        <v>4</v>
      </c>
      <c r="Z165" s="149">
        <f t="shared" ref="Z165:Z172" si="166">AA165+AD165</f>
        <v>4</v>
      </c>
      <c r="AA165" s="150">
        <f t="shared" ref="AA165:AA172" si="167">AB165+AC165</f>
        <v>0</v>
      </c>
      <c r="AB165" s="147">
        <f t="array" ref="AB165">(SUM(LEN($M165:$X165)-LEN(SUBSTITUTE($M165:$X165,"역삼","")))/LEN("역삼"))</f>
        <v>0</v>
      </c>
      <c r="AC165" s="147">
        <f t="array" ref="AC165">SUM(SUM(LEN($M165:X165)-LEN(SUBSTITUTE($M165:X165,"선릉","")))/LEN("선릉"),SUM(LEN(M165:$X165)-LEN(SUBSTITUTE($M165:$X165,"가산","")))/LEN("가산"))</f>
        <v>0</v>
      </c>
      <c r="AD165" s="150">
        <f t="shared" ref="AD165:AD172" si="168">SUM(AE165:AO165)</f>
        <v>4</v>
      </c>
      <c r="AE165" s="147">
        <f t="array" ref="AE165">(SUM(LEN($M165:$X165)-LEN(SUBSTITUTE($M165:$X165,"대전","")))/LEN("대전"))</f>
        <v>1</v>
      </c>
      <c r="AF165" s="147">
        <f t="array" ref="AF165">(SUM(LEN($M165:$X165)-LEN(SUBSTITUTE($M165:$X165,"대구","")))/LEN("대구"))</f>
        <v>0</v>
      </c>
      <c r="AG165" s="147">
        <f t="array" ref="AG165">(SUM(LEN($M165:$X165)-LEN(SUBSTITUTE($M165:$X165,"부산","")))/LEN("부산"))</f>
        <v>0</v>
      </c>
      <c r="AH165" s="147">
        <f t="array" ref="AH165">(SUM(LEN($M165:$X165)-LEN(SUBSTITUTE($M165:$X165,"광주","")))/LEN("광주"))</f>
        <v>0</v>
      </c>
      <c r="AI165" s="147">
        <f t="array" ref="AI165">SUM(SUM(LEN($M165:$X165)-LEN(SUBSTITUTE($M165:$X165,"수원","")))/LEN("수원"),SUM(LEN($M165:$X165)-LEN(SUBSTITUTE($M165:$X165,"춘천","")))/LEN("춘천"),SUM(LEN($M165:$X165)-LEN(SUBSTITUTE($M165:$X165,"의정부","")))/LEN("의정부"),SUM(LEN($M165:$X165)-LEN(SUBSTITUTE($M165:$X165,"원주","")))/LEN("원주"))</f>
        <v>0</v>
      </c>
      <c r="AJ165" s="147">
        <f t="array" ref="AJ165">(SUM(LEN($M165:$X165)-LEN(SUBSTITUTE($M165:$X165,"청주","")))/LEN("청주"))</f>
        <v>2</v>
      </c>
      <c r="AK165" s="147">
        <f t="array" ref="AK165">(SUM(LEN($M165:$X165)-LEN(SUBSTITUTE($M165:$X165,"인천","")))/LEN("인천"))</f>
        <v>0</v>
      </c>
      <c r="AL165" s="147">
        <f t="array" ref="AL165">SUM(SUM(LEN($M165:X165)-LEN(SUBSTITUTE($M165:X165,"충북","")))/LEN("충북"),SUM(LEN(M165:$X165)-LEN(SUBSTITUTE($M165:$X165,"아산","")))/LEN("아산"))</f>
        <v>1</v>
      </c>
      <c r="AM165" s="147">
        <f t="array" ref="AM165">(SUM(LEN($M165:$X165)-LEN(SUBSTITUTE($M165:$X165,"울산","")))/LEN("울산"))</f>
        <v>0</v>
      </c>
      <c r="AN165" s="147">
        <f t="array" ref="AN165">(SUM(LEN($M165:$X165)-LEN(SUBSTITUTE($M165:$X165,"창원","")))/LEN("창원"))</f>
        <v>0</v>
      </c>
      <c r="AO165" s="147">
        <f t="array" ref="AO165">(SUM(LEN($M165:$X165)-LEN(SUBSTITUTE($M165:$X165,"전주","")))/LEN("전주"))</f>
        <v>0</v>
      </c>
      <c r="AP165" s="176">
        <f t="shared" ref="AP165:AP172" si="169">AQ165+AT165</f>
        <v>8</v>
      </c>
      <c r="AQ165" s="175">
        <f>AR165+AS165</f>
        <v>0</v>
      </c>
      <c r="AR165" s="174">
        <f t="shared" ref="AR165:AS170" si="170">$I165*AB165</f>
        <v>0</v>
      </c>
      <c r="AS165" s="174">
        <f t="shared" si="170"/>
        <v>0</v>
      </c>
      <c r="AT165" s="175">
        <f t="shared" ref="AT165:AT172" si="171">SUM(AU165:BE165)</f>
        <v>8</v>
      </c>
      <c r="AU165" s="174">
        <f t="shared" ref="AU165:BE172" si="172">$I165*AE165</f>
        <v>2</v>
      </c>
      <c r="AV165" s="174">
        <f t="shared" si="172"/>
        <v>0</v>
      </c>
      <c r="AW165" s="174">
        <f t="shared" si="172"/>
        <v>0</v>
      </c>
      <c r="AX165" s="174">
        <f t="shared" si="172"/>
        <v>0</v>
      </c>
      <c r="AY165" s="174">
        <f t="shared" si="172"/>
        <v>0</v>
      </c>
      <c r="AZ165" s="174">
        <f t="shared" si="172"/>
        <v>4</v>
      </c>
      <c r="BA165" s="174">
        <f t="shared" si="172"/>
        <v>0</v>
      </c>
      <c r="BB165" s="174">
        <f t="shared" si="172"/>
        <v>2</v>
      </c>
      <c r="BC165" s="174">
        <f t="shared" si="172"/>
        <v>0</v>
      </c>
      <c r="BD165" s="174">
        <f t="shared" si="172"/>
        <v>0</v>
      </c>
      <c r="BE165" s="174">
        <f t="shared" si="172"/>
        <v>0</v>
      </c>
      <c r="BK165" t="str">
        <f>IF(G165="","",VLOOKUP(G165,과정코드!$A$2:$B$494,2,0))</f>
        <v>COL0104488</v>
      </c>
      <c r="BL165" s="620"/>
    </row>
    <row r="166" spans="1:66" s="39" customFormat="1" ht="23.1" customHeight="1">
      <c r="A166" s="834"/>
      <c r="B166" s="77">
        <v>145</v>
      </c>
      <c r="C166" s="81"/>
      <c r="D166" s="81"/>
      <c r="E166" s="108" t="s">
        <v>21</v>
      </c>
      <c r="F166" s="108"/>
      <c r="G166" s="311" t="s">
        <v>50</v>
      </c>
      <c r="H166" s="93" t="str">
        <f t="shared" si="164"/>
        <v>바로가기</v>
      </c>
      <c r="I166" s="202">
        <v>2</v>
      </c>
      <c r="J166" s="74">
        <v>16</v>
      </c>
      <c r="K166" s="199">
        <v>480</v>
      </c>
      <c r="L166" s="199">
        <v>580</v>
      </c>
      <c r="M166" s="195"/>
      <c r="N166" s="22"/>
      <c r="O166" s="196"/>
      <c r="P166" s="71"/>
      <c r="Q166" s="196"/>
      <c r="R166" s="22"/>
      <c r="S166" s="195"/>
      <c r="T166" s="71"/>
      <c r="U166" s="485" t="s">
        <v>312</v>
      </c>
      <c r="V166" s="464" t="s">
        <v>2602</v>
      </c>
      <c r="W166" s="195"/>
      <c r="X166" s="71"/>
      <c r="Y166" s="147">
        <f t="shared" si="165"/>
        <v>2</v>
      </c>
      <c r="Z166" s="149">
        <f t="shared" si="166"/>
        <v>2</v>
      </c>
      <c r="AA166" s="150">
        <f t="shared" si="167"/>
        <v>0</v>
      </c>
      <c r="AB166" s="147">
        <f t="array" ref="AB166">(SUM(LEN($M166:$X166)-LEN(SUBSTITUTE($M166:$X166,"역삼","")))/LEN("역삼"))</f>
        <v>0</v>
      </c>
      <c r="AC166" s="147">
        <f t="array" ref="AC166">SUM(SUM(LEN($M166:X166)-LEN(SUBSTITUTE($M166:X166,"선릉","")))/LEN("선릉"),SUM(LEN(M166:$X166)-LEN(SUBSTITUTE($M166:$X166,"가산","")))/LEN("가산"))</f>
        <v>0</v>
      </c>
      <c r="AD166" s="150">
        <f t="shared" si="168"/>
        <v>2</v>
      </c>
      <c r="AE166" s="147">
        <f t="array" ref="AE166">(SUM(LEN($M166:$X166)-LEN(SUBSTITUTE($M166:$X166,"대전","")))/LEN("대전"))</f>
        <v>1</v>
      </c>
      <c r="AF166" s="147">
        <f t="array" ref="AF166">(SUM(LEN($M166:$X166)-LEN(SUBSTITUTE($M166:$X166,"대구","")))/LEN("대구"))</f>
        <v>0</v>
      </c>
      <c r="AG166" s="147">
        <f t="array" ref="AG166">(SUM(LEN($M166:$X166)-LEN(SUBSTITUTE($M166:$X166,"부산","")))/LEN("부산"))</f>
        <v>0</v>
      </c>
      <c r="AH166" s="147">
        <f t="array" ref="AH166">(SUM(LEN($M166:$X166)-LEN(SUBSTITUTE($M166:$X166,"광주","")))/LEN("광주"))</f>
        <v>0</v>
      </c>
      <c r="AI166" s="147">
        <f t="array" ref="AI166">SUM(SUM(LEN($M166:$X166)-LEN(SUBSTITUTE($M166:$X166,"수원","")))/LEN("수원"),SUM(LEN($M166:$X166)-LEN(SUBSTITUTE($M166:$X166,"춘천","")))/LEN("춘천"),SUM(LEN($M166:$X166)-LEN(SUBSTITUTE($M166:$X166,"의정부","")))/LEN("의정부"),SUM(LEN($M166:$X166)-LEN(SUBSTITUTE($M166:$X166,"원주","")))/LEN("원주"))</f>
        <v>0</v>
      </c>
      <c r="AJ166" s="147">
        <f t="array" ref="AJ166">(SUM(LEN($M166:$X166)-LEN(SUBSTITUTE($M166:$X166,"청주","")))/LEN("청주"))</f>
        <v>1</v>
      </c>
      <c r="AK166" s="147">
        <f t="array" ref="AK166">(SUM(LEN($M166:$X166)-LEN(SUBSTITUTE($M166:$X166,"인천","")))/LEN("인천"))</f>
        <v>0</v>
      </c>
      <c r="AL166" s="147">
        <f t="array" ref="AL166">SUM(SUM(LEN($M166:X166)-LEN(SUBSTITUTE($M166:X166,"충북","")))/LEN("충북"),SUM(LEN(M166:$X166)-LEN(SUBSTITUTE($M166:$X166,"아산","")))/LEN("아산"))</f>
        <v>0</v>
      </c>
      <c r="AM166" s="147">
        <f t="array" ref="AM166">(SUM(LEN($M166:$X166)-LEN(SUBSTITUTE($M166:$X166,"울산","")))/LEN("울산"))</f>
        <v>0</v>
      </c>
      <c r="AN166" s="147">
        <f t="array" ref="AN166">(SUM(LEN($M166:$X166)-LEN(SUBSTITUTE($M166:$X166,"창원","")))/LEN("창원"))</f>
        <v>0</v>
      </c>
      <c r="AO166" s="147">
        <f t="array" ref="AO166">(SUM(LEN($M166:$X166)-LEN(SUBSTITUTE($M166:$X166,"전주","")))/LEN("전주"))</f>
        <v>0</v>
      </c>
      <c r="AP166" s="176">
        <f t="shared" si="169"/>
        <v>4</v>
      </c>
      <c r="AQ166" s="175">
        <f t="shared" ref="AQ166:AQ172" si="173">AR166+AS166</f>
        <v>0</v>
      </c>
      <c r="AR166" s="174">
        <f t="shared" si="170"/>
        <v>0</v>
      </c>
      <c r="AS166" s="174">
        <f t="shared" si="170"/>
        <v>0</v>
      </c>
      <c r="AT166" s="175">
        <f t="shared" si="171"/>
        <v>4</v>
      </c>
      <c r="AU166" s="174">
        <f t="shared" si="172"/>
        <v>2</v>
      </c>
      <c r="AV166" s="174">
        <f t="shared" si="172"/>
        <v>0</v>
      </c>
      <c r="AW166" s="174">
        <f t="shared" si="172"/>
        <v>0</v>
      </c>
      <c r="AX166" s="174">
        <f t="shared" si="172"/>
        <v>0</v>
      </c>
      <c r="AY166" s="174">
        <f t="shared" si="172"/>
        <v>0</v>
      </c>
      <c r="AZ166" s="174">
        <f t="shared" si="172"/>
        <v>2</v>
      </c>
      <c r="BA166" s="174">
        <f t="shared" si="172"/>
        <v>0</v>
      </c>
      <c r="BB166" s="174">
        <f t="shared" si="172"/>
        <v>0</v>
      </c>
      <c r="BC166" s="174">
        <f t="shared" si="172"/>
        <v>0</v>
      </c>
      <c r="BD166" s="174">
        <f t="shared" si="172"/>
        <v>0</v>
      </c>
      <c r="BE166" s="174">
        <f t="shared" si="172"/>
        <v>0</v>
      </c>
      <c r="BK166" t="str">
        <f>IF(G166="","",VLOOKUP(G166,과정코드!$A$2:$B$494,2,0))</f>
        <v>COL0104489</v>
      </c>
      <c r="BL166" s="621"/>
    </row>
    <row r="167" spans="1:66" s="39" customFormat="1" ht="44.45" customHeight="1">
      <c r="A167" s="834"/>
      <c r="B167" s="77">
        <v>146</v>
      </c>
      <c r="C167" s="82"/>
      <c r="D167" s="82"/>
      <c r="E167" s="108" t="s">
        <v>21</v>
      </c>
      <c r="F167" s="108"/>
      <c r="G167" s="310" t="s">
        <v>301</v>
      </c>
      <c r="H167" s="93" t="str">
        <f t="shared" si="164"/>
        <v>바로가기</v>
      </c>
      <c r="I167" s="202">
        <v>2</v>
      </c>
      <c r="J167" s="74">
        <v>16</v>
      </c>
      <c r="K167" s="199">
        <v>480</v>
      </c>
      <c r="L167" s="199">
        <v>580</v>
      </c>
      <c r="M167" s="196" t="s">
        <v>190</v>
      </c>
      <c r="N167" s="71" t="s">
        <v>2011</v>
      </c>
      <c r="O167" s="196" t="s">
        <v>2012</v>
      </c>
      <c r="P167" s="486" t="s">
        <v>308</v>
      </c>
      <c r="Q167" s="485" t="s">
        <v>66</v>
      </c>
      <c r="R167" s="71" t="s">
        <v>2013</v>
      </c>
      <c r="S167" s="196" t="s">
        <v>2624</v>
      </c>
      <c r="T167" s="71" t="s">
        <v>2014</v>
      </c>
      <c r="U167" s="196" t="s">
        <v>305</v>
      </c>
      <c r="V167" s="71" t="s">
        <v>1598</v>
      </c>
      <c r="W167" s="196" t="s">
        <v>118</v>
      </c>
      <c r="X167" s="486" t="s">
        <v>307</v>
      </c>
      <c r="Y167" s="147">
        <f t="shared" si="165"/>
        <v>12</v>
      </c>
      <c r="Z167" s="149">
        <f t="shared" si="166"/>
        <v>17</v>
      </c>
      <c r="AA167" s="150">
        <f t="shared" si="167"/>
        <v>0</v>
      </c>
      <c r="AB167" s="147">
        <f t="array" ref="AB167">(SUM(LEN($M167:$X167)-LEN(SUBSTITUTE($M167:$X167,"역삼","")))/LEN("역삼"))</f>
        <v>0</v>
      </c>
      <c r="AC167" s="147">
        <f t="array" ref="AC167">SUM(SUM(LEN($M167:X167)-LEN(SUBSTITUTE($M167:X167,"선릉","")))/LEN("선릉"),SUM(LEN(M167:$X167)-LEN(SUBSTITUTE($M167:$X167,"가산","")))/LEN("가산"))</f>
        <v>0</v>
      </c>
      <c r="AD167" s="150">
        <f t="shared" si="168"/>
        <v>17</v>
      </c>
      <c r="AE167" s="147">
        <f t="array" ref="AE167">(SUM(LEN($M167:$X167)-LEN(SUBSTITUTE($M167:$X167,"대전","")))/LEN("대전"))</f>
        <v>9</v>
      </c>
      <c r="AF167" s="147">
        <f t="array" ref="AF167">(SUM(LEN($M167:$X167)-LEN(SUBSTITUTE($M167:$X167,"대구","")))/LEN("대구"))</f>
        <v>0</v>
      </c>
      <c r="AG167" s="147">
        <f t="array" ref="AG167">(SUM(LEN($M167:$X167)-LEN(SUBSTITUTE($M167:$X167,"부산","")))/LEN("부산"))</f>
        <v>0</v>
      </c>
      <c r="AH167" s="147">
        <f t="array" ref="AH167">(SUM(LEN($M167:$X167)-LEN(SUBSTITUTE($M167:$X167,"광주","")))/LEN("광주"))</f>
        <v>0</v>
      </c>
      <c r="AI167" s="147">
        <f t="array" ref="AI167">SUM(SUM(LEN($M167:$X167)-LEN(SUBSTITUTE($M167:$X167,"수원","")))/LEN("수원"),SUM(LEN($M167:$X167)-LEN(SUBSTITUTE($M167:$X167,"춘천","")))/LEN("춘천"),SUM(LEN($M167:$X167)-LEN(SUBSTITUTE($M167:$X167,"의정부","")))/LEN("의정부"),SUM(LEN($M167:$X167)-LEN(SUBSTITUTE($M167:$X167,"원주","")))/LEN("원주"))</f>
        <v>0</v>
      </c>
      <c r="AJ167" s="147">
        <f t="array" ref="AJ167">(SUM(LEN($M167:$X167)-LEN(SUBSTITUTE($M167:$X167,"청주","")))/LEN("청주"))</f>
        <v>7</v>
      </c>
      <c r="AK167" s="147">
        <f t="array" ref="AK167">(SUM(LEN($M167:$X167)-LEN(SUBSTITUTE($M167:$X167,"인천","")))/LEN("인천"))</f>
        <v>0</v>
      </c>
      <c r="AL167" s="147">
        <f t="array" ref="AL167">SUM(SUM(LEN($M167:X167)-LEN(SUBSTITUTE($M167:X167,"충북","")))/LEN("충북"),SUM(LEN(M167:$X167)-LEN(SUBSTITUTE($M167:$X167,"아산","")))/LEN("아산"))</f>
        <v>1</v>
      </c>
      <c r="AM167" s="147">
        <f t="array" ref="AM167">(SUM(LEN($M167:$X167)-LEN(SUBSTITUTE($M167:$X167,"울산","")))/LEN("울산"))</f>
        <v>0</v>
      </c>
      <c r="AN167" s="147">
        <f t="array" ref="AN167">(SUM(LEN($M167:$X167)-LEN(SUBSTITUTE($M167:$X167,"창원","")))/LEN("창원"))</f>
        <v>0</v>
      </c>
      <c r="AO167" s="147">
        <f t="array" ref="AO167">(SUM(LEN($M167:$X167)-LEN(SUBSTITUTE($M167:$X167,"전주","")))/LEN("전주"))</f>
        <v>0</v>
      </c>
      <c r="AP167" s="176">
        <f t="shared" si="169"/>
        <v>34</v>
      </c>
      <c r="AQ167" s="175">
        <f t="shared" si="173"/>
        <v>0</v>
      </c>
      <c r="AR167" s="174">
        <f t="shared" si="170"/>
        <v>0</v>
      </c>
      <c r="AS167" s="174">
        <f t="shared" si="170"/>
        <v>0</v>
      </c>
      <c r="AT167" s="175">
        <f t="shared" si="171"/>
        <v>34</v>
      </c>
      <c r="AU167" s="174">
        <f t="shared" si="172"/>
        <v>18</v>
      </c>
      <c r="AV167" s="174">
        <f t="shared" si="172"/>
        <v>0</v>
      </c>
      <c r="AW167" s="174">
        <f t="shared" si="172"/>
        <v>0</v>
      </c>
      <c r="AX167" s="174">
        <f t="shared" si="172"/>
        <v>0</v>
      </c>
      <c r="AY167" s="174">
        <f t="shared" si="172"/>
        <v>0</v>
      </c>
      <c r="AZ167" s="174">
        <f t="shared" si="172"/>
        <v>14</v>
      </c>
      <c r="BA167" s="174">
        <f t="shared" si="172"/>
        <v>0</v>
      </c>
      <c r="BB167" s="174">
        <f t="shared" si="172"/>
        <v>2</v>
      </c>
      <c r="BC167" s="174">
        <f t="shared" si="172"/>
        <v>0</v>
      </c>
      <c r="BD167" s="174">
        <f t="shared" si="172"/>
        <v>0</v>
      </c>
      <c r="BE167" s="174">
        <f t="shared" si="172"/>
        <v>0</v>
      </c>
      <c r="BK167" t="str">
        <f>IF(G167="","",VLOOKUP(G167,과정코드!$A$2:$B$494,2,0))</f>
        <v>COL0104490</v>
      </c>
      <c r="BL167" s="618"/>
    </row>
    <row r="168" spans="1:66" s="39" customFormat="1" ht="44.45" customHeight="1">
      <c r="A168" s="833" t="s">
        <v>1276</v>
      </c>
      <c r="B168" s="77">
        <v>147</v>
      </c>
      <c r="C168" s="77"/>
      <c r="D168" s="529"/>
      <c r="E168" s="108" t="s">
        <v>21</v>
      </c>
      <c r="F168" s="198"/>
      <c r="G168" s="318" t="s">
        <v>1344</v>
      </c>
      <c r="H168" s="93" t="str">
        <f t="shared" si="164"/>
        <v>바로가기</v>
      </c>
      <c r="I168" s="201">
        <v>14</v>
      </c>
      <c r="J168" s="529">
        <v>100</v>
      </c>
      <c r="K168" s="78">
        <v>1450</v>
      </c>
      <c r="L168" s="78">
        <v>1600</v>
      </c>
      <c r="M168" s="196"/>
      <c r="N168" s="319" t="s">
        <v>2015</v>
      </c>
      <c r="O168" s="196"/>
      <c r="P168" s="71"/>
      <c r="Q168" s="647" t="s">
        <v>2016</v>
      </c>
      <c r="R168" s="71"/>
      <c r="S168" s="647" t="s">
        <v>2017</v>
      </c>
      <c r="T168" s="71"/>
      <c r="U168" s="196" t="s">
        <v>362</v>
      </c>
      <c r="V168" s="648" t="s">
        <v>2018</v>
      </c>
      <c r="W168" s="196"/>
      <c r="X168" s="22" t="s">
        <v>315</v>
      </c>
      <c r="Y168" s="147">
        <f t="shared" si="165"/>
        <v>6</v>
      </c>
      <c r="Z168" s="149">
        <f t="shared" si="166"/>
        <v>6</v>
      </c>
      <c r="AA168" s="150">
        <f t="shared" si="167"/>
        <v>0</v>
      </c>
      <c r="AB168" s="147">
        <f t="array" ref="AB168">(SUM(LEN($M168:$X168)-LEN(SUBSTITUTE($M168:$X168,"역삼","")))/LEN("역삼"))</f>
        <v>0</v>
      </c>
      <c r="AC168" s="147">
        <f t="array" ref="AC168">SUM(SUM(LEN($M168:X168)-LEN(SUBSTITUTE($M168:X168,"선릉","")))/LEN("선릉"),SUM(LEN(M168:$X168)-LEN(SUBSTITUTE($M168:$X168,"가산","")))/LEN("가산"))</f>
        <v>0</v>
      </c>
      <c r="AD168" s="150">
        <f t="shared" si="168"/>
        <v>6</v>
      </c>
      <c r="AE168" s="147">
        <f t="array" ref="AE168">(SUM(LEN($M168:$X168)-LEN(SUBSTITUTE($M168:$X168,"대전","")))/LEN("대전"))</f>
        <v>3</v>
      </c>
      <c r="AF168" s="147">
        <f t="array" ref="AF168">(SUM(LEN($M168:$X168)-LEN(SUBSTITUTE($M168:$X168,"대구","")))/LEN("대구"))</f>
        <v>0</v>
      </c>
      <c r="AG168" s="147">
        <f t="array" ref="AG168">(SUM(LEN($M168:$X168)-LEN(SUBSTITUTE($M168:$X168,"부산","")))/LEN("부산"))</f>
        <v>0</v>
      </c>
      <c r="AH168" s="147">
        <f t="array" ref="AH168">(SUM(LEN($M168:$X168)-LEN(SUBSTITUTE($M168:$X168,"광주","")))/LEN("광주"))</f>
        <v>0</v>
      </c>
      <c r="AI168" s="147">
        <f t="array" ref="AI168">SUM(SUM(LEN($M168:$X168)-LEN(SUBSTITUTE($M168:$X168,"수원","")))/LEN("수원"),SUM(LEN($M168:$X168)-LEN(SUBSTITUTE($M168:$X168,"춘천","")))/LEN("춘천"),SUM(LEN($M168:$X168)-LEN(SUBSTITUTE($M168:$X168,"의정부","")))/LEN("의정부"),SUM(LEN($M168:$X168)-LEN(SUBSTITUTE($M168:$X168,"원주","")))/LEN("원주"))</f>
        <v>0</v>
      </c>
      <c r="AJ168" s="147">
        <f t="array" ref="AJ168">(SUM(LEN($M168:$X168)-LEN(SUBSTITUTE($M168:$X168,"청주","")))/LEN("청주"))</f>
        <v>3</v>
      </c>
      <c r="AK168" s="147">
        <f t="array" ref="AK168">(SUM(LEN($M168:$X168)-LEN(SUBSTITUTE($M168:$X168,"인천","")))/LEN("인천"))</f>
        <v>0</v>
      </c>
      <c r="AL168" s="147">
        <f t="array" ref="AL168">SUM(SUM(LEN($M168:X168)-LEN(SUBSTITUTE($M168:X168,"충북","")))/LEN("충북"),SUM(LEN(M168:$X168)-LEN(SUBSTITUTE($M168:$X168,"아산","")))/LEN("아산"))</f>
        <v>0</v>
      </c>
      <c r="AM168" s="147">
        <f t="array" ref="AM168">(SUM(LEN($M168:$X168)-LEN(SUBSTITUTE($M168:$X168,"울산","")))/LEN("울산"))</f>
        <v>0</v>
      </c>
      <c r="AN168" s="147">
        <f t="array" ref="AN168">(SUM(LEN($M168:$X168)-LEN(SUBSTITUTE($M168:$X168,"창원","")))/LEN("창원"))</f>
        <v>0</v>
      </c>
      <c r="AO168" s="147">
        <f t="array" ref="AO168">(SUM(LEN($M168:$X168)-LEN(SUBSTITUTE($M168:$X168,"전주","")))/LEN("전주"))</f>
        <v>0</v>
      </c>
      <c r="AP168" s="176">
        <f t="shared" si="169"/>
        <v>84</v>
      </c>
      <c r="AQ168" s="175">
        <f t="shared" si="173"/>
        <v>0</v>
      </c>
      <c r="AR168" s="174">
        <f t="shared" si="170"/>
        <v>0</v>
      </c>
      <c r="AS168" s="174">
        <f t="shared" si="170"/>
        <v>0</v>
      </c>
      <c r="AT168" s="175">
        <f t="shared" si="171"/>
        <v>84</v>
      </c>
      <c r="AU168" s="174">
        <f t="shared" si="172"/>
        <v>42</v>
      </c>
      <c r="AV168" s="174">
        <f t="shared" si="172"/>
        <v>0</v>
      </c>
      <c r="AW168" s="174">
        <f t="shared" si="172"/>
        <v>0</v>
      </c>
      <c r="AX168" s="174">
        <f t="shared" si="172"/>
        <v>0</v>
      </c>
      <c r="AY168" s="174">
        <f t="shared" si="172"/>
        <v>0</v>
      </c>
      <c r="AZ168" s="174">
        <f t="shared" si="172"/>
        <v>42</v>
      </c>
      <c r="BA168" s="174">
        <f t="shared" si="172"/>
        <v>0</v>
      </c>
      <c r="BB168" s="174">
        <f t="shared" si="172"/>
        <v>0</v>
      </c>
      <c r="BC168" s="174">
        <f t="shared" si="172"/>
        <v>0</v>
      </c>
      <c r="BD168" s="174">
        <f t="shared" si="172"/>
        <v>0</v>
      </c>
      <c r="BE168" s="174">
        <f t="shared" si="172"/>
        <v>0</v>
      </c>
      <c r="BK168" t="str">
        <f>IF(G168="","",VLOOKUP(G168,과정코드!$A$2:$B$494,2,0))</f>
        <v>COL0104494</v>
      </c>
      <c r="BL168" s="619"/>
    </row>
    <row r="169" spans="1:66" s="39" customFormat="1" ht="27" customHeight="1">
      <c r="A169" s="834"/>
      <c r="B169" s="77">
        <v>148</v>
      </c>
      <c r="C169" s="124"/>
      <c r="D169" s="124"/>
      <c r="E169" s="108" t="s">
        <v>21</v>
      </c>
      <c r="F169" s="198"/>
      <c r="G169" s="324" t="s">
        <v>1347</v>
      </c>
      <c r="H169" s="93" t="str">
        <f t="shared" si="164"/>
        <v>바로가기</v>
      </c>
      <c r="I169" s="204">
        <v>2</v>
      </c>
      <c r="J169" s="79">
        <v>16</v>
      </c>
      <c r="K169" s="192">
        <v>420</v>
      </c>
      <c r="L169" s="192">
        <v>500</v>
      </c>
      <c r="M169" s="196" t="s">
        <v>901</v>
      </c>
      <c r="N169" s="71" t="s">
        <v>1045</v>
      </c>
      <c r="O169" s="485" t="s">
        <v>2019</v>
      </c>
      <c r="P169" s="71" t="s">
        <v>2020</v>
      </c>
      <c r="Q169" s="196" t="s">
        <v>61</v>
      </c>
      <c r="R169" s="71" t="s">
        <v>182</v>
      </c>
      <c r="S169" s="196" t="s">
        <v>118</v>
      </c>
      <c r="T169" s="71"/>
      <c r="U169" s="196" t="s">
        <v>2021</v>
      </c>
      <c r="V169" s="71" t="s">
        <v>310</v>
      </c>
      <c r="W169" s="196" t="s">
        <v>1598</v>
      </c>
      <c r="X169" s="71" t="s">
        <v>120</v>
      </c>
      <c r="Y169" s="147">
        <f t="shared" si="165"/>
        <v>11</v>
      </c>
      <c r="Z169" s="149">
        <f t="shared" si="166"/>
        <v>12</v>
      </c>
      <c r="AA169" s="150">
        <f t="shared" si="167"/>
        <v>0</v>
      </c>
      <c r="AB169" s="147">
        <f t="array" ref="AB169">(SUM(LEN($M169:$X169)-LEN(SUBSTITUTE($M169:$X169,"역삼","")))/LEN("역삼"))</f>
        <v>0</v>
      </c>
      <c r="AC169" s="147">
        <f t="array" ref="AC169">SUM(SUM(LEN($M169:X169)-LEN(SUBSTITUTE($M169:X169,"선릉","")))/LEN("선릉"),SUM(LEN(M169:$X169)-LEN(SUBSTITUTE($M169:$X169,"가산","")))/LEN("가산"))</f>
        <v>0</v>
      </c>
      <c r="AD169" s="150">
        <f t="shared" si="168"/>
        <v>12</v>
      </c>
      <c r="AE169" s="147">
        <f t="array" ref="AE169">(SUM(LEN($M169:$X169)-LEN(SUBSTITUTE($M169:$X169,"대전","")))/LEN("대전"))</f>
        <v>5</v>
      </c>
      <c r="AF169" s="147">
        <f t="array" ref="AF169">(SUM(LEN($M169:$X169)-LEN(SUBSTITUTE($M169:$X169,"대구","")))/LEN("대구"))</f>
        <v>0</v>
      </c>
      <c r="AG169" s="147">
        <f t="array" ref="AG169">(SUM(LEN($M169:$X169)-LEN(SUBSTITUTE($M169:$X169,"부산","")))/LEN("부산"))</f>
        <v>0</v>
      </c>
      <c r="AH169" s="147">
        <f t="array" ref="AH169">(SUM(LEN($M169:$X169)-LEN(SUBSTITUTE($M169:$X169,"광주","")))/LEN("광주"))</f>
        <v>0</v>
      </c>
      <c r="AI169" s="147">
        <f t="array" ref="AI169">SUM(SUM(LEN($M169:$X169)-LEN(SUBSTITUTE($M169:$X169,"수원","")))/LEN("수원"),SUM(LEN($M169:$X169)-LEN(SUBSTITUTE($M169:$X169,"춘천","")))/LEN("춘천"),SUM(LEN($M169:$X169)-LEN(SUBSTITUTE($M169:$X169,"의정부","")))/LEN("의정부"),SUM(LEN($M169:$X169)-LEN(SUBSTITUTE($M169:$X169,"원주","")))/LEN("원주"))</f>
        <v>0</v>
      </c>
      <c r="AJ169" s="147">
        <f t="array" ref="AJ169">(SUM(LEN($M169:$X169)-LEN(SUBSTITUTE($M169:$X169,"청주","")))/LEN("청주"))</f>
        <v>5</v>
      </c>
      <c r="AK169" s="147">
        <f t="array" ref="AK169">(SUM(LEN($M169:$X169)-LEN(SUBSTITUTE($M169:$X169,"인천","")))/LEN("인천"))</f>
        <v>0</v>
      </c>
      <c r="AL169" s="147">
        <f t="array" ref="AL169">SUM(SUM(LEN($M169:X169)-LEN(SUBSTITUTE($M169:X169,"충북","")))/LEN("충북"),SUM(LEN(M169:$X169)-LEN(SUBSTITUTE($M169:$X169,"아산","")))/LEN("아산"))</f>
        <v>2</v>
      </c>
      <c r="AM169" s="147">
        <f t="array" ref="AM169">(SUM(LEN($M169:$X169)-LEN(SUBSTITUTE($M169:$X169,"울산","")))/LEN("울산"))</f>
        <v>0</v>
      </c>
      <c r="AN169" s="147">
        <f t="array" ref="AN169">(SUM(LEN($M169:$X169)-LEN(SUBSTITUTE($M169:$X169,"창원","")))/LEN("창원"))</f>
        <v>0</v>
      </c>
      <c r="AO169" s="147">
        <f t="array" ref="AO169">(SUM(LEN($M169:$X169)-LEN(SUBSTITUTE($M169:$X169,"전주","")))/LEN("전주"))</f>
        <v>0</v>
      </c>
      <c r="AP169" s="176">
        <f t="shared" si="169"/>
        <v>24</v>
      </c>
      <c r="AQ169" s="175">
        <f t="shared" si="173"/>
        <v>0</v>
      </c>
      <c r="AR169" s="174">
        <f t="shared" si="170"/>
        <v>0</v>
      </c>
      <c r="AS169" s="174">
        <f t="shared" si="170"/>
        <v>0</v>
      </c>
      <c r="AT169" s="175">
        <f t="shared" si="171"/>
        <v>24</v>
      </c>
      <c r="AU169" s="174">
        <f t="shared" si="172"/>
        <v>10</v>
      </c>
      <c r="AV169" s="174">
        <f t="shared" si="172"/>
        <v>0</v>
      </c>
      <c r="AW169" s="174">
        <f t="shared" si="172"/>
        <v>0</v>
      </c>
      <c r="AX169" s="174">
        <f t="shared" si="172"/>
        <v>0</v>
      </c>
      <c r="AY169" s="174">
        <f t="shared" si="172"/>
        <v>0</v>
      </c>
      <c r="AZ169" s="174">
        <f t="shared" si="172"/>
        <v>10</v>
      </c>
      <c r="BA169" s="174">
        <f t="shared" si="172"/>
        <v>0</v>
      </c>
      <c r="BB169" s="174">
        <f t="shared" si="172"/>
        <v>4</v>
      </c>
      <c r="BC169" s="174">
        <f t="shared" si="172"/>
        <v>0</v>
      </c>
      <c r="BD169" s="174">
        <f t="shared" si="172"/>
        <v>0</v>
      </c>
      <c r="BE169" s="174">
        <f t="shared" si="172"/>
        <v>0</v>
      </c>
      <c r="BK169" t="str">
        <f>IF(G169="","",VLOOKUP(G169,과정코드!$A$2:$B$494,2,0))</f>
        <v>COL0104497</v>
      </c>
      <c r="BL169" s="620"/>
    </row>
    <row r="170" spans="1:66" s="39" customFormat="1" ht="23.1" customHeight="1">
      <c r="A170" s="833" t="s">
        <v>1341</v>
      </c>
      <c r="B170" s="77">
        <v>149</v>
      </c>
      <c r="C170" s="529"/>
      <c r="D170" s="529"/>
      <c r="E170" s="80"/>
      <c r="F170" s="80"/>
      <c r="G170" s="328" t="s">
        <v>302</v>
      </c>
      <c r="H170" s="93" t="str">
        <f t="shared" si="164"/>
        <v>바로가기</v>
      </c>
      <c r="I170" s="201">
        <v>5</v>
      </c>
      <c r="J170" s="529">
        <v>40</v>
      </c>
      <c r="K170" s="78">
        <v>1020</v>
      </c>
      <c r="L170" s="78">
        <v>1020</v>
      </c>
      <c r="M170" s="195"/>
      <c r="N170" s="22" t="s">
        <v>708</v>
      </c>
      <c r="O170" s="195"/>
      <c r="P170" s="22"/>
      <c r="Q170" s="195" t="s">
        <v>707</v>
      </c>
      <c r="R170" s="22"/>
      <c r="S170" s="195"/>
      <c r="T170" s="22"/>
      <c r="U170" s="195" t="s">
        <v>309</v>
      </c>
      <c r="V170" s="22"/>
      <c r="W170" s="195" t="s">
        <v>704</v>
      </c>
      <c r="X170" s="22"/>
      <c r="Y170" s="147">
        <f t="shared" si="165"/>
        <v>4</v>
      </c>
      <c r="Z170" s="149">
        <f t="shared" si="166"/>
        <v>4</v>
      </c>
      <c r="AA170" s="150">
        <f t="shared" si="167"/>
        <v>0</v>
      </c>
      <c r="AB170" s="147">
        <f t="array" ref="AB170">(SUM(LEN($M170:$X170)-LEN(SUBSTITUTE($M170:$X170,"역삼","")))/LEN("역삼"))</f>
        <v>0</v>
      </c>
      <c r="AC170" s="147">
        <f t="array" ref="AC170">SUM(SUM(LEN($M170:X170)-LEN(SUBSTITUTE($M170:X170,"선릉","")))/LEN("선릉"),SUM(LEN(M170:$X170)-LEN(SUBSTITUTE($M170:$X170,"가산","")))/LEN("가산"))</f>
        <v>0</v>
      </c>
      <c r="AD170" s="150">
        <f t="shared" si="168"/>
        <v>4</v>
      </c>
      <c r="AE170" s="147">
        <f t="array" ref="AE170">(SUM(LEN($M170:$X170)-LEN(SUBSTITUTE($M170:$X170,"대전","")))/LEN("대전"))</f>
        <v>2</v>
      </c>
      <c r="AF170" s="147">
        <f t="array" ref="AF170">(SUM(LEN($M170:$X170)-LEN(SUBSTITUTE($M170:$X170,"대구","")))/LEN("대구"))</f>
        <v>0</v>
      </c>
      <c r="AG170" s="147">
        <f t="array" ref="AG170">(SUM(LEN($M170:$X170)-LEN(SUBSTITUTE($M170:$X170,"부산","")))/LEN("부산"))</f>
        <v>0</v>
      </c>
      <c r="AH170" s="147">
        <f t="array" ref="AH170">(SUM(LEN($M170:$X170)-LEN(SUBSTITUTE($M170:$X170,"광주","")))/LEN("광주"))</f>
        <v>0</v>
      </c>
      <c r="AI170" s="147">
        <f t="array" ref="AI170">SUM(SUM(LEN($M170:$X170)-LEN(SUBSTITUTE($M170:$X170,"수원","")))/LEN("수원"),SUM(LEN($M170:$X170)-LEN(SUBSTITUTE($M170:$X170,"춘천","")))/LEN("춘천"),SUM(LEN($M170:$X170)-LEN(SUBSTITUTE($M170:$X170,"의정부","")))/LEN("의정부"),SUM(LEN($M170:$X170)-LEN(SUBSTITUTE($M170:$X170,"원주","")))/LEN("원주"))</f>
        <v>0</v>
      </c>
      <c r="AJ170" s="147">
        <f t="array" ref="AJ170">(SUM(LEN($M170:$X170)-LEN(SUBSTITUTE($M170:$X170,"청주","")))/LEN("청주"))</f>
        <v>2</v>
      </c>
      <c r="AK170" s="147">
        <f t="array" ref="AK170">(SUM(LEN($M170:$X170)-LEN(SUBSTITUTE($M170:$X170,"인천","")))/LEN("인천"))</f>
        <v>0</v>
      </c>
      <c r="AL170" s="147">
        <f t="array" ref="AL170">SUM(SUM(LEN($M170:X170)-LEN(SUBSTITUTE($M170:X170,"충북","")))/LEN("충북"),SUM(LEN(M170:$X170)-LEN(SUBSTITUTE($M170:$X170,"아산","")))/LEN("아산"))</f>
        <v>0</v>
      </c>
      <c r="AM170" s="147">
        <f t="array" ref="AM170">(SUM(LEN($M170:$X170)-LEN(SUBSTITUTE($M170:$X170,"울산","")))/LEN("울산"))</f>
        <v>0</v>
      </c>
      <c r="AN170" s="147">
        <f t="array" ref="AN170">(SUM(LEN($M170:$X170)-LEN(SUBSTITUTE($M170:$X170,"창원","")))/LEN("창원"))</f>
        <v>0</v>
      </c>
      <c r="AO170" s="147">
        <f t="array" ref="AO170">(SUM(LEN($M170:$X170)-LEN(SUBSTITUTE($M170:$X170,"전주","")))/LEN("전주"))</f>
        <v>0</v>
      </c>
      <c r="AP170" s="176">
        <f t="shared" si="169"/>
        <v>20</v>
      </c>
      <c r="AQ170" s="175">
        <f t="shared" si="173"/>
        <v>0</v>
      </c>
      <c r="AR170" s="174">
        <f t="shared" si="170"/>
        <v>0</v>
      </c>
      <c r="AS170" s="174">
        <f t="shared" si="170"/>
        <v>0</v>
      </c>
      <c r="AT170" s="175">
        <f t="shared" si="171"/>
        <v>20</v>
      </c>
      <c r="AU170" s="174">
        <f t="shared" si="172"/>
        <v>10</v>
      </c>
      <c r="AV170" s="174">
        <f t="shared" si="172"/>
        <v>0</v>
      </c>
      <c r="AW170" s="174">
        <f t="shared" si="172"/>
        <v>0</v>
      </c>
      <c r="AX170" s="174">
        <f t="shared" si="172"/>
        <v>0</v>
      </c>
      <c r="AY170" s="174">
        <f t="shared" si="172"/>
        <v>0</v>
      </c>
      <c r="AZ170" s="174">
        <f t="shared" si="172"/>
        <v>10</v>
      </c>
      <c r="BA170" s="174">
        <f t="shared" si="172"/>
        <v>0</v>
      </c>
      <c r="BB170" s="174">
        <f t="shared" si="172"/>
        <v>0</v>
      </c>
      <c r="BC170" s="174">
        <f t="shared" si="172"/>
        <v>0</v>
      </c>
      <c r="BD170" s="174">
        <f t="shared" si="172"/>
        <v>0</v>
      </c>
      <c r="BE170" s="174">
        <f t="shared" si="172"/>
        <v>0</v>
      </c>
      <c r="BK170" t="str">
        <f>IF(G170="","",VLOOKUP(G170,과정코드!$A$2:$B$494,2,0))</f>
        <v>COL0104501</v>
      </c>
      <c r="BL170" s="621"/>
    </row>
    <row r="171" spans="1:66" s="39" customFormat="1" ht="23.1" customHeight="1">
      <c r="A171" s="834"/>
      <c r="B171" s="77">
        <v>150</v>
      </c>
      <c r="C171" s="82"/>
      <c r="D171" s="82"/>
      <c r="E171" s="108" t="s">
        <v>21</v>
      </c>
      <c r="F171" s="80"/>
      <c r="G171" s="328" t="s">
        <v>761</v>
      </c>
      <c r="H171" s="93" t="str">
        <f t="shared" si="164"/>
        <v>바로가기</v>
      </c>
      <c r="I171" s="197">
        <v>1</v>
      </c>
      <c r="J171" s="124">
        <v>7</v>
      </c>
      <c r="K171" s="190">
        <v>200</v>
      </c>
      <c r="L171" s="190">
        <v>200</v>
      </c>
      <c r="M171" s="196"/>
      <c r="N171" s="486" t="s">
        <v>2023</v>
      </c>
      <c r="O171" s="195"/>
      <c r="P171" s="71"/>
      <c r="Q171" s="485" t="s">
        <v>697</v>
      </c>
      <c r="R171" s="22"/>
      <c r="S171" s="196"/>
      <c r="T171" s="486"/>
      <c r="U171" s="195"/>
      <c r="V171" s="71" t="s">
        <v>2022</v>
      </c>
      <c r="W171" s="196"/>
      <c r="X171" s="22"/>
      <c r="Y171" s="147">
        <f t="shared" si="165"/>
        <v>3</v>
      </c>
      <c r="Z171" s="149">
        <f t="shared" si="166"/>
        <v>3</v>
      </c>
      <c r="AA171" s="150">
        <f t="shared" si="167"/>
        <v>0</v>
      </c>
      <c r="AB171" s="147">
        <f t="array" ref="AB171">(SUM(LEN($M171:$X171)-LEN(SUBSTITUTE($M171:$X171,"역삼","")))/LEN("역삼"))</f>
        <v>0</v>
      </c>
      <c r="AC171" s="147">
        <f t="array" ref="AC171">SUM(SUM(LEN($M171:X171)-LEN(SUBSTITUTE($M171:X171,"선릉","")))/LEN("선릉"),SUM(LEN(M171:$X171)-LEN(SUBSTITUTE($M171:$X171,"가산","")))/LEN("가산"))</f>
        <v>0</v>
      </c>
      <c r="AD171" s="150">
        <f t="shared" si="168"/>
        <v>3</v>
      </c>
      <c r="AE171" s="147">
        <f t="array" ref="AE171">(SUM(LEN($M171:$X171)-LEN(SUBSTITUTE($M171:$X171,"대전","")))/LEN("대전"))</f>
        <v>2</v>
      </c>
      <c r="AF171" s="147">
        <f t="array" ref="AF171">(SUM(LEN($M171:$X171)-LEN(SUBSTITUTE($M171:$X171,"대구","")))/LEN("대구"))</f>
        <v>0</v>
      </c>
      <c r="AG171" s="147">
        <f t="array" ref="AG171">(SUM(LEN($M171:$X171)-LEN(SUBSTITUTE($M171:$X171,"부산","")))/LEN("부산"))</f>
        <v>0</v>
      </c>
      <c r="AH171" s="147">
        <f t="array" ref="AH171">(SUM(LEN($M171:$X171)-LEN(SUBSTITUTE($M171:$X171,"광주","")))/LEN("광주"))</f>
        <v>0</v>
      </c>
      <c r="AI171" s="147">
        <f t="array" ref="AI171">SUM(SUM(LEN($M171:$X171)-LEN(SUBSTITUTE($M171:$X171,"수원","")))/LEN("수원"),SUM(LEN($M171:$X171)-LEN(SUBSTITUTE($M171:$X171,"춘천","")))/LEN("춘천"),SUM(LEN($M171:$X171)-LEN(SUBSTITUTE($M171:$X171,"의정부","")))/LEN("의정부"),SUM(LEN($M171:$X171)-LEN(SUBSTITUTE($M171:$X171,"원주","")))/LEN("원주"))</f>
        <v>0</v>
      </c>
      <c r="AJ171" s="147">
        <f t="array" ref="AJ171">(SUM(LEN($M171:$X171)-LEN(SUBSTITUTE($M171:$X171,"청주","")))/LEN("청주"))</f>
        <v>1</v>
      </c>
      <c r="AK171" s="147">
        <f t="array" ref="AK171">(SUM(LEN($M171:$X171)-LEN(SUBSTITUTE($M171:$X171,"인천","")))/LEN("인천"))</f>
        <v>0</v>
      </c>
      <c r="AL171" s="147">
        <f t="array" ref="AL171">SUM(SUM(LEN($M171:X171)-LEN(SUBSTITUTE($M171:X171,"충북","")))/LEN("충북"),SUM(LEN(M171:$X171)-LEN(SUBSTITUTE($M171:$X171,"아산","")))/LEN("아산"))</f>
        <v>0</v>
      </c>
      <c r="AM171" s="147">
        <f t="array" ref="AM171">(SUM(LEN($M171:$X171)-LEN(SUBSTITUTE($M171:$X171,"울산","")))/LEN("울산"))</f>
        <v>0</v>
      </c>
      <c r="AN171" s="147">
        <f t="array" ref="AN171">(SUM(LEN($M171:$X171)-LEN(SUBSTITUTE($M171:$X171,"창원","")))/LEN("창원"))</f>
        <v>0</v>
      </c>
      <c r="AO171" s="147">
        <f t="array" ref="AO171">(SUM(LEN($M171:$X171)-LEN(SUBSTITUTE($M171:$X171,"전주","")))/LEN("전주"))</f>
        <v>0</v>
      </c>
      <c r="AP171" s="176">
        <f t="shared" si="169"/>
        <v>3</v>
      </c>
      <c r="AQ171" s="175">
        <f t="shared" si="173"/>
        <v>0</v>
      </c>
      <c r="AR171" s="174">
        <f t="shared" ref="AR171:AS172" si="174">$I171*AB171</f>
        <v>0</v>
      </c>
      <c r="AS171" s="174">
        <f t="shared" si="174"/>
        <v>0</v>
      </c>
      <c r="AT171" s="175">
        <f t="shared" si="171"/>
        <v>3</v>
      </c>
      <c r="AU171" s="174">
        <f t="shared" si="172"/>
        <v>2</v>
      </c>
      <c r="AV171" s="174">
        <f t="shared" si="172"/>
        <v>0</v>
      </c>
      <c r="AW171" s="174">
        <f t="shared" si="172"/>
        <v>0</v>
      </c>
      <c r="AX171" s="174">
        <f t="shared" si="172"/>
        <v>0</v>
      </c>
      <c r="AY171" s="174">
        <f t="shared" si="172"/>
        <v>0</v>
      </c>
      <c r="AZ171" s="174">
        <f t="shared" si="172"/>
        <v>1</v>
      </c>
      <c r="BA171" s="174">
        <f t="shared" si="172"/>
        <v>0</v>
      </c>
      <c r="BB171" s="174">
        <f t="shared" si="172"/>
        <v>0</v>
      </c>
      <c r="BC171" s="174">
        <f t="shared" si="172"/>
        <v>0</v>
      </c>
      <c r="BD171" s="174">
        <f t="shared" si="172"/>
        <v>0</v>
      </c>
      <c r="BE171" s="174">
        <f t="shared" si="172"/>
        <v>0</v>
      </c>
      <c r="BK171" t="str">
        <f>IF(G171="","",VLOOKUP(G171,과정코드!$A$2:$B$494,2,0))</f>
        <v>COL0104503</v>
      </c>
      <c r="BL171" s="618"/>
    </row>
    <row r="172" spans="1:66" s="39" customFormat="1" ht="23.1" customHeight="1">
      <c r="A172" s="834" t="s">
        <v>1977</v>
      </c>
      <c r="B172" s="77">
        <v>151</v>
      </c>
      <c r="C172" s="76" t="s">
        <v>20</v>
      </c>
      <c r="D172" s="76"/>
      <c r="E172" s="75"/>
      <c r="F172" s="75"/>
      <c r="G172" s="325" t="s">
        <v>682</v>
      </c>
      <c r="H172" s="93" t="str">
        <f t="shared" si="164"/>
        <v>바로가기</v>
      </c>
      <c r="I172" s="321">
        <v>2</v>
      </c>
      <c r="J172" s="322">
        <v>14</v>
      </c>
      <c r="K172" s="332">
        <v>450</v>
      </c>
      <c r="L172" s="332">
        <v>550</v>
      </c>
      <c r="M172" s="195"/>
      <c r="N172" s="315"/>
      <c r="O172" s="195"/>
      <c r="P172" s="315"/>
      <c r="Q172" s="195" t="s">
        <v>96</v>
      </c>
      <c r="R172" s="315"/>
      <c r="S172" s="195"/>
      <c r="T172" s="315"/>
      <c r="U172" s="484"/>
      <c r="V172" s="315"/>
      <c r="W172" s="195"/>
      <c r="X172" s="315"/>
      <c r="Y172" s="147">
        <f t="shared" si="165"/>
        <v>1</v>
      </c>
      <c r="Z172" s="149">
        <f t="shared" si="166"/>
        <v>1</v>
      </c>
      <c r="AA172" s="150">
        <f t="shared" si="167"/>
        <v>0</v>
      </c>
      <c r="AB172" s="147">
        <f t="array" ref="AB172">(SUM(LEN($M172:$X172)-LEN(SUBSTITUTE($M172:$X172,"역삼","")))/LEN("역삼"))</f>
        <v>0</v>
      </c>
      <c r="AC172" s="147">
        <f t="array" ref="AC172">SUM(SUM(LEN($M172:X172)-LEN(SUBSTITUTE($M172:X172,"선릉","")))/LEN("선릉"),SUM(LEN(M172:$X172)-LEN(SUBSTITUTE($M172:$X172,"가산","")))/LEN("가산"))</f>
        <v>0</v>
      </c>
      <c r="AD172" s="150">
        <f t="shared" si="168"/>
        <v>1</v>
      </c>
      <c r="AE172" s="147">
        <f t="array" ref="AE172">(SUM(LEN($M172:$X172)-LEN(SUBSTITUTE($M172:$X172,"대전","")))/LEN("대전"))</f>
        <v>0</v>
      </c>
      <c r="AF172" s="147">
        <f t="array" ref="AF172">(SUM(LEN($M172:$X172)-LEN(SUBSTITUTE($M172:$X172,"대구","")))/LEN("대구"))</f>
        <v>0</v>
      </c>
      <c r="AG172" s="147">
        <f t="array" ref="AG172">(SUM(LEN($M172:$X172)-LEN(SUBSTITUTE($M172:$X172,"부산","")))/LEN("부산"))</f>
        <v>0</v>
      </c>
      <c r="AH172" s="147">
        <f t="array" ref="AH172">(SUM(LEN($M172:$X172)-LEN(SUBSTITUTE($M172:$X172,"광주","")))/LEN("광주"))</f>
        <v>0</v>
      </c>
      <c r="AI172" s="147">
        <f t="array" ref="AI172">SUM(SUM(LEN($M172:$X172)-LEN(SUBSTITUTE($M172:$X172,"수원","")))/LEN("수원"),SUM(LEN($M172:$X172)-LEN(SUBSTITUTE($M172:$X172,"춘천","")))/LEN("춘천"),SUM(LEN($M172:$X172)-LEN(SUBSTITUTE($M172:$X172,"의정부","")))/LEN("의정부"),SUM(LEN($M172:$X172)-LEN(SUBSTITUTE($M172:$X172,"원주","")))/LEN("원주"))</f>
        <v>0</v>
      </c>
      <c r="AJ172" s="147">
        <f t="array" ref="AJ172">(SUM(LEN($M172:$X172)-LEN(SUBSTITUTE($M172:$X172,"청주","")))/LEN("청주"))</f>
        <v>1</v>
      </c>
      <c r="AK172" s="147">
        <f t="array" ref="AK172">(SUM(LEN($M172:$X172)-LEN(SUBSTITUTE($M172:$X172,"인천","")))/LEN("인천"))</f>
        <v>0</v>
      </c>
      <c r="AL172" s="147">
        <f t="array" ref="AL172">SUM(SUM(LEN($M172:X172)-LEN(SUBSTITUTE($M172:X172,"충북","")))/LEN("충북"),SUM(LEN(M172:$X172)-LEN(SUBSTITUTE($M172:$X172,"아산","")))/LEN("아산"))</f>
        <v>0</v>
      </c>
      <c r="AM172" s="147">
        <f t="array" ref="AM172">(SUM(LEN($M172:$X172)-LEN(SUBSTITUTE($M172:$X172,"울산","")))/LEN("울산"))</f>
        <v>0</v>
      </c>
      <c r="AN172" s="147">
        <f t="array" ref="AN172">(SUM(LEN($M172:$X172)-LEN(SUBSTITUTE($M172:$X172,"창원","")))/LEN("창원"))</f>
        <v>0</v>
      </c>
      <c r="AO172" s="147">
        <f t="array" ref="AO172">(SUM(LEN($M172:$X172)-LEN(SUBSTITUTE($M172:$X172,"전주","")))/LEN("전주"))</f>
        <v>0</v>
      </c>
      <c r="AP172" s="176">
        <f t="shared" si="169"/>
        <v>2</v>
      </c>
      <c r="AQ172" s="175">
        <f t="shared" si="173"/>
        <v>0</v>
      </c>
      <c r="AR172" s="174">
        <f t="shared" si="174"/>
        <v>0</v>
      </c>
      <c r="AS172" s="174">
        <f t="shared" si="174"/>
        <v>0</v>
      </c>
      <c r="AT172" s="175">
        <f t="shared" si="171"/>
        <v>2</v>
      </c>
      <c r="AU172" s="174">
        <f t="shared" si="172"/>
        <v>0</v>
      </c>
      <c r="AV172" s="174">
        <f t="shared" si="172"/>
        <v>0</v>
      </c>
      <c r="AW172" s="174">
        <f t="shared" si="172"/>
        <v>0</v>
      </c>
      <c r="AX172" s="174">
        <f t="shared" si="172"/>
        <v>0</v>
      </c>
      <c r="AY172" s="174">
        <f t="shared" si="172"/>
        <v>0</v>
      </c>
      <c r="AZ172" s="174">
        <f t="shared" si="172"/>
        <v>2</v>
      </c>
      <c r="BA172" s="174">
        <f t="shared" si="172"/>
        <v>0</v>
      </c>
      <c r="BB172" s="174">
        <f t="shared" si="172"/>
        <v>0</v>
      </c>
      <c r="BC172" s="174">
        <f t="shared" si="172"/>
        <v>0</v>
      </c>
      <c r="BD172" s="174">
        <f t="shared" si="172"/>
        <v>0</v>
      </c>
      <c r="BE172" s="174">
        <f t="shared" si="172"/>
        <v>0</v>
      </c>
      <c r="BK172" t="str">
        <f>IF(G172="","",VLOOKUP(G172,과정코드!$A$2:$B$494,2,0))</f>
        <v>COL0104507</v>
      </c>
      <c r="BL172" s="619"/>
      <c r="BM172" s="597"/>
    </row>
    <row r="173" spans="1:66" ht="23.1" customHeight="1">
      <c r="BM173" s="92"/>
      <c r="BN173" s="585"/>
    </row>
    <row r="174" spans="1:66">
      <c r="BL174" s="600"/>
    </row>
    <row r="175" spans="1:66">
      <c r="BL175" s="601"/>
    </row>
    <row r="176" spans="1:66">
      <c r="BL176" s="601"/>
    </row>
  </sheetData>
  <mergeCells count="44">
    <mergeCell ref="A155:A162"/>
    <mergeCell ref="A170:A171"/>
    <mergeCell ref="A172"/>
    <mergeCell ref="A165:A167"/>
    <mergeCell ref="A168:A169"/>
    <mergeCell ref="A130:A136"/>
    <mergeCell ref="A138:A144"/>
    <mergeCell ref="A146:A153"/>
    <mergeCell ref="A111:A116"/>
    <mergeCell ref="A117:A121"/>
    <mergeCell ref="A123:A129"/>
    <mergeCell ref="A63:A68"/>
    <mergeCell ref="A69:A72"/>
    <mergeCell ref="A98:A99"/>
    <mergeCell ref="A100:A105"/>
    <mergeCell ref="A107:A109"/>
    <mergeCell ref="A77:A80"/>
    <mergeCell ref="A81:A83"/>
    <mergeCell ref="A84:A95"/>
    <mergeCell ref="A42:A46"/>
    <mergeCell ref="A48:A49"/>
    <mergeCell ref="A50:A52"/>
    <mergeCell ref="A54:A55"/>
    <mergeCell ref="A57:A62"/>
    <mergeCell ref="A17:A22"/>
    <mergeCell ref="A23:A24"/>
    <mergeCell ref="A37:A38"/>
    <mergeCell ref="A39:A40"/>
    <mergeCell ref="A27:A30"/>
    <mergeCell ref="A32:A36"/>
    <mergeCell ref="K2:L2"/>
    <mergeCell ref="M2:X2"/>
    <mergeCell ref="A2:A3"/>
    <mergeCell ref="B2:B3"/>
    <mergeCell ref="C2:C3"/>
    <mergeCell ref="D2:D3"/>
    <mergeCell ref="E2:E3"/>
    <mergeCell ref="F2:F3"/>
    <mergeCell ref="A9:A10"/>
    <mergeCell ref="A11:A13"/>
    <mergeCell ref="G2:G3"/>
    <mergeCell ref="H2:H3"/>
    <mergeCell ref="I2:J2"/>
    <mergeCell ref="A4:I4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B7E3-0E7B-4BDC-B83B-EEA4AC4CB8B2}">
  <sheetPr>
    <tabColor rgb="FF00CC99"/>
  </sheetPr>
  <dimension ref="A1:BM190"/>
  <sheetViews>
    <sheetView zoomScale="85" zoomScaleNormal="85" workbookViewId="0">
      <selection activeCell="M2" sqref="M2:X2"/>
    </sheetView>
  </sheetViews>
  <sheetFormatPr defaultRowHeight="16.5"/>
  <cols>
    <col min="1" max="1" width="12.625" customWidth="1"/>
    <col min="2" max="2" width="4.625" customWidth="1"/>
    <col min="3" max="6" width="3.625" customWidth="1"/>
    <col min="7" max="7" width="57.75" customWidth="1"/>
    <col min="8" max="8" width="10.625" customWidth="1"/>
    <col min="9" max="12" width="6.625" customWidth="1"/>
    <col min="13" max="24" width="10.125" customWidth="1"/>
    <col min="25" max="59" width="8.75" hidden="1" customWidth="1"/>
    <col min="60" max="60" width="14.25" hidden="1" customWidth="1"/>
    <col min="61" max="61" width="9" hidden="1" customWidth="1"/>
    <col min="62" max="68" width="9" customWidth="1"/>
  </cols>
  <sheetData>
    <row r="1" spans="1:65" s="1" customFormat="1" ht="135" customHeight="1">
      <c r="I1" s="2"/>
      <c r="J1" s="2"/>
    </row>
    <row r="2" spans="1:65" ht="38.450000000000003" customHeight="1">
      <c r="A2" s="755" t="s">
        <v>4</v>
      </c>
      <c r="B2" s="755" t="s">
        <v>6</v>
      </c>
      <c r="C2" s="756" t="s">
        <v>359</v>
      </c>
      <c r="D2" s="756" t="s">
        <v>361</v>
      </c>
      <c r="E2" s="756" t="s">
        <v>360</v>
      </c>
      <c r="F2" s="756" t="s">
        <v>358</v>
      </c>
      <c r="G2" s="755" t="s">
        <v>5</v>
      </c>
      <c r="H2" s="756" t="s">
        <v>48</v>
      </c>
      <c r="I2" s="755" t="s">
        <v>12</v>
      </c>
      <c r="J2" s="755"/>
      <c r="K2" s="756" t="s">
        <v>22</v>
      </c>
      <c r="L2" s="755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</row>
    <row r="3" spans="1:65" ht="38.450000000000003" customHeight="1">
      <c r="A3" s="755"/>
      <c r="B3" s="755"/>
      <c r="C3" s="755"/>
      <c r="D3" s="755"/>
      <c r="E3" s="755"/>
      <c r="F3" s="755"/>
      <c r="G3" s="755"/>
      <c r="H3" s="755"/>
      <c r="I3" s="609" t="s">
        <v>18</v>
      </c>
      <c r="J3" s="609" t="s">
        <v>3</v>
      </c>
      <c r="K3" s="609" t="s">
        <v>15</v>
      </c>
      <c r="L3" s="609" t="s">
        <v>10</v>
      </c>
      <c r="M3" s="609" t="s">
        <v>23</v>
      </c>
      <c r="N3" s="609" t="s">
        <v>24</v>
      </c>
      <c r="O3" s="609" t="s">
        <v>25</v>
      </c>
      <c r="P3" s="609" t="s">
        <v>26</v>
      </c>
      <c r="Q3" s="609" t="s">
        <v>27</v>
      </c>
      <c r="R3" s="609" t="s">
        <v>28</v>
      </c>
      <c r="S3" s="609" t="s">
        <v>29</v>
      </c>
      <c r="T3" s="609" t="s">
        <v>30</v>
      </c>
      <c r="U3" s="609" t="s">
        <v>31</v>
      </c>
      <c r="V3" s="609" t="s">
        <v>32</v>
      </c>
      <c r="W3" s="609" t="s">
        <v>33</v>
      </c>
      <c r="X3" s="612" t="s">
        <v>34</v>
      </c>
    </row>
    <row r="4" spans="1:65" s="38" customFormat="1" ht="30" customHeight="1">
      <c r="A4" s="860" t="s">
        <v>278</v>
      </c>
      <c r="B4" s="861"/>
      <c r="C4" s="861"/>
      <c r="D4" s="861"/>
      <c r="E4" s="861"/>
      <c r="F4" s="861"/>
      <c r="G4" s="861"/>
      <c r="H4" s="861"/>
      <c r="I4" s="861"/>
      <c r="J4" s="861"/>
      <c r="K4" s="862"/>
      <c r="L4" s="85" t="s">
        <v>16</v>
      </c>
      <c r="M4" s="85" t="s">
        <v>16</v>
      </c>
      <c r="N4" s="85" t="s">
        <v>7</v>
      </c>
      <c r="O4" s="85" t="s">
        <v>9</v>
      </c>
      <c r="P4" s="85" t="s">
        <v>1</v>
      </c>
      <c r="Q4" s="85" t="s">
        <v>14</v>
      </c>
      <c r="R4" s="85" t="s">
        <v>0</v>
      </c>
      <c r="S4" s="85" t="s">
        <v>17</v>
      </c>
      <c r="T4" s="85" t="s">
        <v>13</v>
      </c>
      <c r="U4" s="85" t="s">
        <v>2</v>
      </c>
      <c r="V4" s="85" t="s">
        <v>11</v>
      </c>
      <c r="W4" s="85" t="s">
        <v>8</v>
      </c>
      <c r="X4" s="142" t="s">
        <v>19</v>
      </c>
      <c r="BI4" s="613" t="s">
        <v>353</v>
      </c>
    </row>
    <row r="5" spans="1:65" ht="30" customHeight="1">
      <c r="A5" s="395" t="s">
        <v>1272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396"/>
      <c r="M5" s="397" t="s">
        <v>16</v>
      </c>
      <c r="N5" s="397" t="s">
        <v>7</v>
      </c>
      <c r="O5" s="397" t="s">
        <v>9</v>
      </c>
      <c r="P5" s="397" t="s">
        <v>1</v>
      </c>
      <c r="Q5" s="397" t="s">
        <v>14</v>
      </c>
      <c r="R5" s="397" t="s">
        <v>0</v>
      </c>
      <c r="S5" s="397" t="s">
        <v>17</v>
      </c>
      <c r="T5" s="397" t="s">
        <v>13</v>
      </c>
      <c r="U5" s="397" t="s">
        <v>2</v>
      </c>
      <c r="V5" s="397" t="s">
        <v>11</v>
      </c>
      <c r="W5" s="397" t="s">
        <v>8</v>
      </c>
      <c r="X5" s="397" t="s">
        <v>19</v>
      </c>
      <c r="BF5" s="637" t="s">
        <v>2630</v>
      </c>
      <c r="BG5" s="637" t="s">
        <v>2631</v>
      </c>
      <c r="BH5" s="637" t="s">
        <v>2632</v>
      </c>
      <c r="BL5" s="620"/>
      <c r="BM5" s="595"/>
    </row>
    <row r="6" spans="1:65" ht="23.1" customHeight="1">
      <c r="A6" s="544" t="s">
        <v>1979</v>
      </c>
      <c r="B6" s="4">
        <v>1</v>
      </c>
      <c r="C6" s="424" t="s">
        <v>20</v>
      </c>
      <c r="D6" s="409" t="s">
        <v>21</v>
      </c>
      <c r="E6" s="338"/>
      <c r="F6" s="338"/>
      <c r="G6" s="426" t="s">
        <v>1775</v>
      </c>
      <c r="H6" s="93" t="str">
        <f>IFERROR(HYPERLINK("https://www.ksaedu.or.kr/front/btoc/crs/off/crssesDetail.html?crscd="&amp;BH6,"바로가기"),"")</f>
        <v>바로가기</v>
      </c>
      <c r="I6" s="24">
        <v>2</v>
      </c>
      <c r="J6" s="25">
        <v>14</v>
      </c>
      <c r="K6" s="30">
        <v>620</v>
      </c>
      <c r="L6" s="30">
        <v>680</v>
      </c>
      <c r="M6" s="493"/>
      <c r="N6" s="20"/>
      <c r="O6" s="493" t="s">
        <v>456</v>
      </c>
      <c r="P6" s="109"/>
      <c r="Q6" s="493"/>
      <c r="R6" s="109"/>
      <c r="S6" s="494"/>
      <c r="T6" s="346" t="s">
        <v>237</v>
      </c>
      <c r="U6" s="493"/>
      <c r="V6" s="109"/>
      <c r="W6" s="493"/>
      <c r="X6" s="109"/>
      <c r="BH6" t="str">
        <f>IF(G6="","",VLOOKUP(G6,과정코드!$A$2:$B$494,2,0))</f>
        <v>COL0104710</v>
      </c>
      <c r="BI6" s="614"/>
    </row>
    <row r="7" spans="1:65" ht="23.1" customHeight="1">
      <c r="A7" s="544" t="s">
        <v>2056</v>
      </c>
      <c r="B7" s="4">
        <v>2</v>
      </c>
      <c r="C7" s="348" t="s">
        <v>20</v>
      </c>
      <c r="D7" s="409" t="s">
        <v>21</v>
      </c>
      <c r="E7" s="409" t="s">
        <v>21</v>
      </c>
      <c r="F7" s="409"/>
      <c r="G7" s="435" t="s">
        <v>329</v>
      </c>
      <c r="H7" s="93" t="str">
        <f>IFERROR(HYPERLINK("https://www.ksaedu.or.kr/front/btoc/crs/off/crssesDetail.html?crscd="&amp;BH7,"바로가기"),"")</f>
        <v>바로가기</v>
      </c>
      <c r="I7" s="68">
        <v>2</v>
      </c>
      <c r="J7" s="64">
        <v>14</v>
      </c>
      <c r="K7" s="62">
        <v>490</v>
      </c>
      <c r="L7" s="62">
        <v>540</v>
      </c>
      <c r="M7" s="495"/>
      <c r="N7" s="64"/>
      <c r="O7" s="495"/>
      <c r="P7" s="20" t="s">
        <v>249</v>
      </c>
      <c r="Q7" s="496"/>
      <c r="R7" s="64"/>
      <c r="S7" s="496"/>
      <c r="T7" s="64"/>
      <c r="U7" s="495"/>
      <c r="V7" s="288" t="s">
        <v>1144</v>
      </c>
      <c r="W7" s="495"/>
      <c r="X7" s="64"/>
      <c r="BH7" t="str">
        <f>IF(G7="","",VLOOKUP(G7,과정코드!$A$2:$B$494,2,0))</f>
        <v>COL0104596</v>
      </c>
      <c r="BI7" s="614"/>
    </row>
    <row r="8" spans="1:65" ht="23.1" customHeight="1">
      <c r="A8" s="544" t="s">
        <v>1980</v>
      </c>
      <c r="B8" s="4">
        <v>3</v>
      </c>
      <c r="C8" s="424" t="s">
        <v>20</v>
      </c>
      <c r="D8" s="409" t="s">
        <v>21</v>
      </c>
      <c r="E8" s="338"/>
      <c r="F8" s="338"/>
      <c r="G8" s="426" t="s">
        <v>1783</v>
      </c>
      <c r="H8" s="93" t="str">
        <f t="shared" ref="H8:H18" si="0">IFERROR(HYPERLINK("https://www.ksaedu.or.kr/front/btoc/crs/off/crssesDetail.html?crscd="&amp;BH8,"바로가기"),"")</f>
        <v>바로가기</v>
      </c>
      <c r="I8" s="31">
        <v>2</v>
      </c>
      <c r="J8" s="25">
        <v>14</v>
      </c>
      <c r="K8" s="30">
        <v>620</v>
      </c>
      <c r="L8" s="30">
        <v>680</v>
      </c>
      <c r="M8" s="494"/>
      <c r="N8" s="20"/>
      <c r="O8" s="494" t="s">
        <v>492</v>
      </c>
      <c r="P8" s="20"/>
      <c r="Q8" s="494"/>
      <c r="R8" s="20"/>
      <c r="S8" s="494"/>
      <c r="T8" s="20"/>
      <c r="U8" s="494"/>
      <c r="V8" s="20"/>
      <c r="W8" s="494"/>
      <c r="X8" s="20"/>
      <c r="BH8" t="str">
        <f>IF(G8="","",VLOOKUP(G8,과정코드!$A$2:$B$494,2,0))</f>
        <v>COL0104718</v>
      </c>
      <c r="BI8" s="614"/>
    </row>
    <row r="9" spans="1:65" ht="30" customHeight="1">
      <c r="A9" s="398" t="s">
        <v>1662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400"/>
      <c r="M9" s="401" t="s">
        <v>16</v>
      </c>
      <c r="N9" s="401" t="s">
        <v>7</v>
      </c>
      <c r="O9" s="401" t="s">
        <v>9</v>
      </c>
      <c r="P9" s="401" t="s">
        <v>1</v>
      </c>
      <c r="Q9" s="401" t="s">
        <v>14</v>
      </c>
      <c r="R9" s="401" t="s">
        <v>0</v>
      </c>
      <c r="S9" s="401" t="s">
        <v>17</v>
      </c>
      <c r="T9" s="401" t="s">
        <v>13</v>
      </c>
      <c r="U9" s="401" t="s">
        <v>2</v>
      </c>
      <c r="V9" s="401" t="s">
        <v>11</v>
      </c>
      <c r="W9" s="401" t="s">
        <v>8</v>
      </c>
      <c r="X9" s="401" t="s">
        <v>19</v>
      </c>
      <c r="BH9" t="str">
        <f>IF(G9="","",VLOOKUP(G9,과정코드!$A$2:$B$494,2,0))</f>
        <v/>
      </c>
      <c r="BI9" s="614"/>
    </row>
    <row r="10" spans="1:65" ht="23.1" customHeight="1">
      <c r="A10" s="759" t="s">
        <v>1231</v>
      </c>
      <c r="B10" s="40">
        <v>4</v>
      </c>
      <c r="C10" s="53" t="s">
        <v>130</v>
      </c>
      <c r="D10" s="41" t="s">
        <v>21</v>
      </c>
      <c r="E10" s="41" t="s">
        <v>21</v>
      </c>
      <c r="F10" s="41"/>
      <c r="G10" s="257" t="s">
        <v>162</v>
      </c>
      <c r="H10" s="93" t="str">
        <f>IFERROR(HYPERLINK("https://www.ksaedu.or.kr/front/btoc/crs/off/crssesDetail.html?crscd="&amp;BH10,"바로가기"),"")</f>
        <v>바로가기</v>
      </c>
      <c r="I10" s="45">
        <v>2</v>
      </c>
      <c r="J10" s="44">
        <v>14</v>
      </c>
      <c r="K10" s="128">
        <v>490</v>
      </c>
      <c r="L10" s="128">
        <v>540</v>
      </c>
      <c r="M10" s="498"/>
      <c r="N10" s="212"/>
      <c r="O10" s="499"/>
      <c r="P10" s="212"/>
      <c r="Q10" s="498"/>
      <c r="R10" s="220"/>
      <c r="S10" s="499"/>
      <c r="T10" s="44" t="s">
        <v>241</v>
      </c>
      <c r="U10" s="498"/>
      <c r="V10" s="220"/>
      <c r="W10" s="499"/>
      <c r="X10" s="212"/>
      <c r="BH10" t="str">
        <f>IF(G10="","",VLOOKUP(G10,과정코드!$A$2:$B$494,2,0))</f>
        <v>COL0104514</v>
      </c>
      <c r="BI10" s="614"/>
    </row>
    <row r="11" spans="1:65" ht="23.1" customHeight="1">
      <c r="A11" s="760"/>
      <c r="B11" s="40">
        <v>5</v>
      </c>
      <c r="C11" s="53" t="s">
        <v>130</v>
      </c>
      <c r="D11" s="41" t="s">
        <v>21</v>
      </c>
      <c r="E11" s="41" t="s">
        <v>21</v>
      </c>
      <c r="F11" s="41"/>
      <c r="G11" s="257" t="s">
        <v>163</v>
      </c>
      <c r="H11" s="93" t="str">
        <f t="shared" si="0"/>
        <v>바로가기</v>
      </c>
      <c r="I11" s="45">
        <v>2</v>
      </c>
      <c r="J11" s="44">
        <v>14</v>
      </c>
      <c r="K11" s="128">
        <v>490</v>
      </c>
      <c r="L11" s="128">
        <v>540</v>
      </c>
      <c r="M11" s="498"/>
      <c r="N11" s="44"/>
      <c r="O11" s="496"/>
      <c r="P11" s="51"/>
      <c r="Q11" s="496" t="s">
        <v>1233</v>
      </c>
      <c r="R11" s="288"/>
      <c r="S11" s="496"/>
      <c r="T11" s="55"/>
      <c r="U11" s="496"/>
      <c r="V11" s="288"/>
      <c r="W11" s="495"/>
      <c r="X11" s="44"/>
      <c r="BH11" t="str">
        <f>IF(G11="","",VLOOKUP(G11,과정코드!$A$2:$B$494,2,0))</f>
        <v>COL0104515</v>
      </c>
      <c r="BI11" s="614"/>
    </row>
    <row r="12" spans="1:65" ht="23.1" customHeight="1">
      <c r="A12" s="760"/>
      <c r="B12" s="40">
        <v>6</v>
      </c>
      <c r="C12" s="53" t="s">
        <v>130</v>
      </c>
      <c r="D12" s="41" t="s">
        <v>21</v>
      </c>
      <c r="E12" s="41" t="s">
        <v>21</v>
      </c>
      <c r="F12" s="41"/>
      <c r="G12" s="257" t="s">
        <v>164</v>
      </c>
      <c r="H12" s="93" t="str">
        <f t="shared" si="0"/>
        <v>바로가기</v>
      </c>
      <c r="I12" s="45">
        <v>2</v>
      </c>
      <c r="J12" s="44">
        <v>14</v>
      </c>
      <c r="K12" s="128">
        <v>490</v>
      </c>
      <c r="L12" s="128">
        <v>540</v>
      </c>
      <c r="M12" s="498"/>
      <c r="N12" s="220"/>
      <c r="O12" s="495"/>
      <c r="P12" s="288"/>
      <c r="Q12" s="496"/>
      <c r="R12" s="64"/>
      <c r="S12" s="495"/>
      <c r="T12" s="51"/>
      <c r="U12" s="496"/>
      <c r="V12" s="51"/>
      <c r="W12" s="496"/>
      <c r="X12" s="44"/>
      <c r="BH12" t="str">
        <f>IF(G12="","",VLOOKUP(G12,과정코드!$A$2:$B$494,2,0))</f>
        <v>COL0104516</v>
      </c>
      <c r="BI12" s="614"/>
    </row>
    <row r="13" spans="1:65" ht="23.1" customHeight="1">
      <c r="A13" s="760"/>
      <c r="B13" s="40">
        <v>7</v>
      </c>
      <c r="C13" s="53" t="s">
        <v>130</v>
      </c>
      <c r="D13" s="41" t="s">
        <v>21</v>
      </c>
      <c r="E13" s="41" t="s">
        <v>21</v>
      </c>
      <c r="F13" s="41"/>
      <c r="G13" s="257" t="s">
        <v>1234</v>
      </c>
      <c r="H13" s="93" t="str">
        <f t="shared" si="0"/>
        <v>바로가기</v>
      </c>
      <c r="I13" s="45">
        <v>2</v>
      </c>
      <c r="J13" s="44">
        <v>16</v>
      </c>
      <c r="K13" s="128">
        <v>530</v>
      </c>
      <c r="L13" s="128">
        <v>580</v>
      </c>
      <c r="M13" s="498"/>
      <c r="N13" s="44"/>
      <c r="O13" s="500"/>
      <c r="P13" s="288"/>
      <c r="Q13" s="495"/>
      <c r="R13" s="64"/>
      <c r="S13" s="495"/>
      <c r="T13" s="51"/>
      <c r="U13" s="496"/>
      <c r="V13" s="288"/>
      <c r="W13" s="496"/>
      <c r="X13" s="44"/>
      <c r="BH13" t="str">
        <f>IF(G13="","",VLOOKUP(G13,과정코드!$A$2:$B$494,2,0))</f>
        <v>COL0104517</v>
      </c>
      <c r="BI13" s="614"/>
    </row>
    <row r="14" spans="1:65" ht="23.1" customHeight="1">
      <c r="A14" s="760"/>
      <c r="B14" s="40">
        <v>8</v>
      </c>
      <c r="C14" s="53" t="s">
        <v>130</v>
      </c>
      <c r="D14" s="41" t="s">
        <v>21</v>
      </c>
      <c r="E14" s="41"/>
      <c r="F14" s="41"/>
      <c r="G14" s="66" t="s">
        <v>1235</v>
      </c>
      <c r="H14" s="93" t="str">
        <f t="shared" si="0"/>
        <v>바로가기</v>
      </c>
      <c r="I14" s="116">
        <v>2</v>
      </c>
      <c r="J14" s="55">
        <v>14</v>
      </c>
      <c r="K14" s="46">
        <v>490</v>
      </c>
      <c r="L14" s="46">
        <v>540</v>
      </c>
      <c r="M14" s="495"/>
      <c r="N14" s="55"/>
      <c r="O14" s="496"/>
      <c r="P14" s="64" t="s">
        <v>82</v>
      </c>
      <c r="Q14" s="495"/>
      <c r="R14" s="55"/>
      <c r="S14" s="495"/>
      <c r="T14" s="55"/>
      <c r="U14" s="496" t="s">
        <v>87</v>
      </c>
      <c r="V14" s="288"/>
      <c r="W14" s="496"/>
      <c r="X14" s="55"/>
      <c r="BH14" t="str">
        <f>IF(G14="","",VLOOKUP(G14,과정코드!$A$2:$B$494,2,0))</f>
        <v>COL0104518</v>
      </c>
      <c r="BI14" s="614"/>
    </row>
    <row r="15" spans="1:65" ht="23.1" customHeight="1">
      <c r="A15" s="761"/>
      <c r="B15" s="40">
        <v>9</v>
      </c>
      <c r="C15" s="53" t="s">
        <v>130</v>
      </c>
      <c r="D15" s="41" t="s">
        <v>21</v>
      </c>
      <c r="E15" s="41"/>
      <c r="F15" s="41"/>
      <c r="G15" s="47" t="s">
        <v>1236</v>
      </c>
      <c r="H15" s="93" t="str">
        <f t="shared" si="0"/>
        <v>바로가기</v>
      </c>
      <c r="I15" s="116">
        <v>2</v>
      </c>
      <c r="J15" s="55">
        <v>14</v>
      </c>
      <c r="K15" s="46">
        <v>530</v>
      </c>
      <c r="L15" s="46">
        <v>580</v>
      </c>
      <c r="M15" s="495"/>
      <c r="N15" s="55"/>
      <c r="O15" s="495" t="s">
        <v>1237</v>
      </c>
      <c r="P15" s="64"/>
      <c r="Q15" s="496"/>
      <c r="R15" s="51"/>
      <c r="S15" s="495"/>
      <c r="T15" s="55"/>
      <c r="U15" s="496"/>
      <c r="V15" s="64" t="s">
        <v>253</v>
      </c>
      <c r="W15" s="496"/>
      <c r="X15" s="55"/>
      <c r="BH15" t="str">
        <f>IF(G15="","",VLOOKUP(G15,과정코드!$A$2:$B$494,2,0))</f>
        <v>COL0104519</v>
      </c>
      <c r="BI15" s="614"/>
    </row>
    <row r="16" spans="1:65" ht="23.1" customHeight="1">
      <c r="A16" s="757" t="s">
        <v>45</v>
      </c>
      <c r="B16" s="40">
        <v>10</v>
      </c>
      <c r="C16" s="56" t="s">
        <v>130</v>
      </c>
      <c r="D16" s="41" t="s">
        <v>21</v>
      </c>
      <c r="E16" s="41" t="s">
        <v>21</v>
      </c>
      <c r="F16" s="41"/>
      <c r="G16" s="49" t="s">
        <v>1665</v>
      </c>
      <c r="H16" s="93" t="str">
        <f t="shared" si="0"/>
        <v>바로가기</v>
      </c>
      <c r="I16" s="52">
        <v>3</v>
      </c>
      <c r="J16" s="50">
        <v>21</v>
      </c>
      <c r="K16" s="46">
        <v>620</v>
      </c>
      <c r="L16" s="46">
        <v>660</v>
      </c>
      <c r="M16" s="495"/>
      <c r="N16" s="55"/>
      <c r="O16" s="496"/>
      <c r="P16" s="64"/>
      <c r="Q16" s="496"/>
      <c r="R16" s="51"/>
      <c r="S16" s="495"/>
      <c r="T16" s="55"/>
      <c r="U16" s="495"/>
      <c r="V16" s="64"/>
      <c r="W16" s="496" t="s">
        <v>105</v>
      </c>
      <c r="X16" s="55"/>
      <c r="BH16" t="str">
        <f>IF(G16="","",VLOOKUP(G16,과정코드!$A$2:$B$494,2,0))</f>
        <v>COL0104520</v>
      </c>
      <c r="BI16" s="614"/>
    </row>
    <row r="17" spans="1:61" ht="23.1" customHeight="1">
      <c r="A17" s="758"/>
      <c r="B17" s="40">
        <v>11</v>
      </c>
      <c r="C17" s="408" t="s">
        <v>130</v>
      </c>
      <c r="D17" s="409" t="s">
        <v>21</v>
      </c>
      <c r="E17" s="409" t="s">
        <v>21</v>
      </c>
      <c r="F17" s="409"/>
      <c r="G17" s="392" t="s">
        <v>1666</v>
      </c>
      <c r="H17" s="93" t="str">
        <f t="shared" si="0"/>
        <v>바로가기</v>
      </c>
      <c r="I17" s="412">
        <v>2</v>
      </c>
      <c r="J17" s="413">
        <v>14</v>
      </c>
      <c r="K17" s="46">
        <v>530</v>
      </c>
      <c r="L17" s="46">
        <v>550</v>
      </c>
      <c r="M17" s="495"/>
      <c r="N17" s="55" t="s">
        <v>90</v>
      </c>
      <c r="O17" s="496"/>
      <c r="P17" s="64"/>
      <c r="Q17" s="496"/>
      <c r="R17" s="51"/>
      <c r="S17" s="495"/>
      <c r="T17" s="55"/>
      <c r="U17" s="495"/>
      <c r="V17" s="64"/>
      <c r="W17" s="496"/>
      <c r="X17" s="55"/>
      <c r="BH17" t="str">
        <f>IF(G17="","",VLOOKUP(G17,과정코드!$A$2:$B$494,2,0))</f>
        <v>COL0104521</v>
      </c>
      <c r="BI17" s="614"/>
    </row>
    <row r="18" spans="1:61" ht="23.1" customHeight="1">
      <c r="A18" s="758"/>
      <c r="B18" s="40">
        <v>12</v>
      </c>
      <c r="C18" s="411" t="s">
        <v>20</v>
      </c>
      <c r="D18" s="337" t="s">
        <v>21</v>
      </c>
      <c r="E18" s="409"/>
      <c r="F18" s="409"/>
      <c r="G18" s="359" t="s">
        <v>1381</v>
      </c>
      <c r="H18" s="93" t="str">
        <f t="shared" si="0"/>
        <v>바로가기</v>
      </c>
      <c r="I18" s="414">
        <v>1</v>
      </c>
      <c r="J18" s="341">
        <v>7</v>
      </c>
      <c r="K18" s="345">
        <v>320</v>
      </c>
      <c r="L18" s="345">
        <v>350</v>
      </c>
      <c r="M18" s="495"/>
      <c r="N18" s="51"/>
      <c r="O18" s="496" t="s">
        <v>126</v>
      </c>
      <c r="P18" s="64"/>
      <c r="Q18" s="496"/>
      <c r="R18" s="51" t="s">
        <v>270</v>
      </c>
      <c r="S18" s="495"/>
      <c r="T18" s="55"/>
      <c r="U18" s="496" t="s">
        <v>2057</v>
      </c>
      <c r="V18" s="64"/>
      <c r="W18" s="496" t="s">
        <v>2058</v>
      </c>
      <c r="X18" s="55"/>
      <c r="BH18" t="str">
        <f>IF(G18="","",VLOOKUP(G18,과정코드!$A$2:$B$494,2,0))</f>
        <v>COL0104345</v>
      </c>
      <c r="BI18" s="614"/>
    </row>
    <row r="19" spans="1:61" ht="30" customHeight="1">
      <c r="A19" s="89" t="s">
        <v>1270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3" t="s">
        <v>16</v>
      </c>
      <c r="N19" s="3" t="s">
        <v>7</v>
      </c>
      <c r="O19" s="3" t="s">
        <v>9</v>
      </c>
      <c r="P19" s="3" t="s">
        <v>1</v>
      </c>
      <c r="Q19" s="3" t="s">
        <v>14</v>
      </c>
      <c r="R19" s="3" t="s">
        <v>0</v>
      </c>
      <c r="S19" s="3" t="s">
        <v>17</v>
      </c>
      <c r="T19" s="3" t="s">
        <v>13</v>
      </c>
      <c r="U19" s="3" t="s">
        <v>2</v>
      </c>
      <c r="V19" s="3" t="s">
        <v>11</v>
      </c>
      <c r="W19" s="3" t="s">
        <v>8</v>
      </c>
      <c r="X19" s="3" t="s">
        <v>19</v>
      </c>
      <c r="BH19" t="str">
        <f>IF(G19="","",VLOOKUP(G19,과정코드!$A$2:$B$494,2,0))</f>
        <v/>
      </c>
      <c r="BI19" s="614"/>
    </row>
    <row r="20" spans="1:61" s="585" customFormat="1" ht="23.1" customHeight="1">
      <c r="A20" s="664" t="s">
        <v>1984</v>
      </c>
      <c r="B20" s="427">
        <v>13</v>
      </c>
      <c r="C20" s="411" t="s">
        <v>20</v>
      </c>
      <c r="D20" s="607" t="s">
        <v>21</v>
      </c>
      <c r="E20" s="409"/>
      <c r="F20" s="409"/>
      <c r="G20" s="359" t="s">
        <v>1646</v>
      </c>
      <c r="H20" s="93" t="str">
        <f t="shared" ref="H20" si="1">IFERROR(HYPERLINK("https://www.ksaedu.or.kr/front/btoc/crs/off/crssesDetail.html?crscd="&amp;BH20,"바로가기"),"")</f>
        <v>바로가기</v>
      </c>
      <c r="I20" s="414">
        <v>1</v>
      </c>
      <c r="J20" s="341">
        <v>6</v>
      </c>
      <c r="K20" s="373">
        <v>350</v>
      </c>
      <c r="L20" s="373">
        <v>380</v>
      </c>
      <c r="M20" s="132"/>
      <c r="N20" s="349"/>
      <c r="O20" s="132"/>
      <c r="P20" s="349" t="s">
        <v>2059</v>
      </c>
      <c r="Q20" s="132"/>
      <c r="R20" s="349"/>
      <c r="S20" s="132"/>
      <c r="T20" s="349"/>
      <c r="U20" s="132"/>
      <c r="V20" s="349" t="s">
        <v>2060</v>
      </c>
      <c r="W20" s="132"/>
      <c r="X20" s="346"/>
      <c r="BH20" s="585" t="str">
        <f>IF(G20="","",VLOOKUP(G20,과정코드!$A$2:$B$494,2,0))</f>
        <v>COL0104789</v>
      </c>
      <c r="BI20" s="614"/>
    </row>
    <row r="21" spans="1:61" ht="30" customHeight="1">
      <c r="A21" s="474" t="s">
        <v>1668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3" t="s">
        <v>16</v>
      </c>
      <c r="N21" s="3" t="s">
        <v>7</v>
      </c>
      <c r="O21" s="3" t="s">
        <v>9</v>
      </c>
      <c r="P21" s="3" t="s">
        <v>1</v>
      </c>
      <c r="Q21" s="3" t="s">
        <v>14</v>
      </c>
      <c r="R21" s="3" t="s">
        <v>0</v>
      </c>
      <c r="S21" s="3" t="s">
        <v>17</v>
      </c>
      <c r="T21" s="3" t="s">
        <v>13</v>
      </c>
      <c r="U21" s="3" t="s">
        <v>2</v>
      </c>
      <c r="V21" s="3" t="s">
        <v>11</v>
      </c>
      <c r="W21" s="3" t="s">
        <v>8</v>
      </c>
      <c r="X21" s="3" t="s">
        <v>19</v>
      </c>
      <c r="BH21" t="str">
        <f>IF(G21="","",VLOOKUP(G21,과정코드!$A$2:$B$494,2,0))</f>
        <v/>
      </c>
      <c r="BI21" s="614"/>
    </row>
    <row r="22" spans="1:61" ht="23.1" customHeight="1">
      <c r="A22" s="770" t="s">
        <v>2025</v>
      </c>
      <c r="B22" s="129">
        <v>14</v>
      </c>
      <c r="C22" s="161" t="s">
        <v>20</v>
      </c>
      <c r="D22" s="41" t="s">
        <v>21</v>
      </c>
      <c r="E22" s="18"/>
      <c r="F22" s="18"/>
      <c r="G22" s="9" t="s">
        <v>1786</v>
      </c>
      <c r="H22" s="93" t="str">
        <f t="shared" ref="H22:H28" si="2">IFERROR(HYPERLINK("https://www.ksaedu.or.kr/front/btoc/crs/off/crssesDetail.html?crscd="&amp;BH22,"바로가기"),"")</f>
        <v>바로가기</v>
      </c>
      <c r="I22" s="24">
        <v>2</v>
      </c>
      <c r="J22" s="341">
        <v>14</v>
      </c>
      <c r="K22" s="30">
        <v>510</v>
      </c>
      <c r="L22" s="30">
        <v>550</v>
      </c>
      <c r="M22" s="132"/>
      <c r="N22" s="99"/>
      <c r="O22" s="132" t="s">
        <v>90</v>
      </c>
      <c r="P22" s="99"/>
      <c r="Q22" s="132"/>
      <c r="R22" s="99"/>
      <c r="S22" s="132"/>
      <c r="T22" s="99"/>
      <c r="U22" s="132"/>
      <c r="V22" s="99" t="s">
        <v>223</v>
      </c>
      <c r="W22" s="132"/>
      <c r="X22" s="99"/>
      <c r="BH22" t="str">
        <f>IF(G22="","",VLOOKUP(G22,과정코드!$A$2:$B$494,2,0))</f>
        <v>COL0104379</v>
      </c>
      <c r="BI22" s="614"/>
    </row>
    <row r="23" spans="1:61" ht="23.1" customHeight="1">
      <c r="A23" s="770"/>
      <c r="B23" s="129">
        <v>15</v>
      </c>
      <c r="C23" s="161" t="s">
        <v>20</v>
      </c>
      <c r="D23" s="41" t="s">
        <v>21</v>
      </c>
      <c r="E23" s="41"/>
      <c r="F23" s="18"/>
      <c r="G23" s="32" t="s">
        <v>1770</v>
      </c>
      <c r="H23" s="93" t="str">
        <f t="shared" si="2"/>
        <v>바로가기</v>
      </c>
      <c r="I23" s="24">
        <v>2</v>
      </c>
      <c r="J23" s="25">
        <v>14</v>
      </c>
      <c r="K23" s="30">
        <v>510</v>
      </c>
      <c r="L23" s="30">
        <v>550</v>
      </c>
      <c r="M23" s="132"/>
      <c r="N23" s="99"/>
      <c r="O23" s="132"/>
      <c r="P23" s="99"/>
      <c r="Q23" s="132"/>
      <c r="R23" s="99" t="s">
        <v>273</v>
      </c>
      <c r="S23" s="132"/>
      <c r="T23" s="99"/>
      <c r="U23" s="132"/>
      <c r="V23" s="20"/>
      <c r="W23" s="132"/>
      <c r="X23" s="99"/>
      <c r="BH23" t="str">
        <f>IF(G23="","",VLOOKUP(G23,과정코드!$A$2:$B$494,2,0))</f>
        <v>COL0104370</v>
      </c>
      <c r="BI23" s="614"/>
    </row>
    <row r="24" spans="1:61" ht="23.1" customHeight="1">
      <c r="A24" s="770"/>
      <c r="B24" s="129">
        <v>16</v>
      </c>
      <c r="C24" s="161" t="s">
        <v>20</v>
      </c>
      <c r="D24" s="41" t="s">
        <v>21</v>
      </c>
      <c r="E24" s="41"/>
      <c r="F24" s="18"/>
      <c r="G24" s="32" t="s">
        <v>1790</v>
      </c>
      <c r="H24" s="93" t="str">
        <f t="shared" si="2"/>
        <v>바로가기</v>
      </c>
      <c r="I24" s="24">
        <v>2</v>
      </c>
      <c r="J24" s="25">
        <v>14</v>
      </c>
      <c r="K24" s="30">
        <v>510</v>
      </c>
      <c r="L24" s="30">
        <v>550</v>
      </c>
      <c r="M24" s="132"/>
      <c r="N24" s="99"/>
      <c r="O24" s="132"/>
      <c r="P24" s="99" t="s">
        <v>57</v>
      </c>
      <c r="Q24" s="132"/>
      <c r="R24" s="99" t="s">
        <v>58</v>
      </c>
      <c r="S24" s="132"/>
      <c r="T24" s="99"/>
      <c r="U24" s="132" t="s">
        <v>54</v>
      </c>
      <c r="V24" s="99"/>
      <c r="W24" s="132" t="s">
        <v>238</v>
      </c>
      <c r="X24" s="99"/>
      <c r="BH24" t="str">
        <f>IF(G24="","",VLOOKUP(G24,과정코드!$A$2:$B$494,2,0))</f>
        <v>COL0104372</v>
      </c>
      <c r="BI24" s="614"/>
    </row>
    <row r="25" spans="1:61" ht="23.1" customHeight="1">
      <c r="A25" s="770"/>
      <c r="B25" s="129">
        <v>17</v>
      </c>
      <c r="C25" s="161" t="s">
        <v>20</v>
      </c>
      <c r="D25" s="41" t="s">
        <v>21</v>
      </c>
      <c r="E25" s="41"/>
      <c r="F25" s="18"/>
      <c r="G25" s="32" t="s">
        <v>1792</v>
      </c>
      <c r="H25" s="93" t="str">
        <f t="shared" si="2"/>
        <v>바로가기</v>
      </c>
      <c r="I25" s="24">
        <v>2</v>
      </c>
      <c r="J25" s="25">
        <v>14</v>
      </c>
      <c r="K25" s="30">
        <v>510</v>
      </c>
      <c r="L25" s="30">
        <v>550</v>
      </c>
      <c r="M25" s="132"/>
      <c r="N25" s="99" t="s">
        <v>793</v>
      </c>
      <c r="O25" s="132" t="s">
        <v>223</v>
      </c>
      <c r="P25" s="99"/>
      <c r="Q25" s="132"/>
      <c r="R25" s="99"/>
      <c r="S25" s="132"/>
      <c r="T25" s="99"/>
      <c r="U25" s="132" t="s">
        <v>2625</v>
      </c>
      <c r="V25" s="99"/>
      <c r="W25" s="132" t="s">
        <v>55</v>
      </c>
      <c r="X25" s="20"/>
      <c r="BH25" t="str">
        <f>IF(G25="","",VLOOKUP(G25,과정코드!$A$2:$B$494,2,0))</f>
        <v>COL0104373</v>
      </c>
      <c r="BI25" s="614"/>
    </row>
    <row r="26" spans="1:61" ht="23.1" customHeight="1">
      <c r="A26" s="770"/>
      <c r="B26" s="129">
        <v>18</v>
      </c>
      <c r="C26" s="161" t="s">
        <v>20</v>
      </c>
      <c r="D26" s="41" t="s">
        <v>21</v>
      </c>
      <c r="E26" s="18"/>
      <c r="F26" s="18"/>
      <c r="G26" s="9" t="s">
        <v>95</v>
      </c>
      <c r="H26" s="93" t="str">
        <f t="shared" si="2"/>
        <v>바로가기</v>
      </c>
      <c r="I26" s="24">
        <v>2</v>
      </c>
      <c r="J26" s="25">
        <v>14</v>
      </c>
      <c r="K26" s="30">
        <v>510</v>
      </c>
      <c r="L26" s="30">
        <v>550</v>
      </c>
      <c r="M26" s="132"/>
      <c r="N26" s="99"/>
      <c r="O26" s="132" t="s">
        <v>228</v>
      </c>
      <c r="P26" s="99"/>
      <c r="Q26" s="132"/>
      <c r="R26" s="99" t="s">
        <v>2061</v>
      </c>
      <c r="S26" s="132"/>
      <c r="T26" s="20"/>
      <c r="U26" s="132" t="s">
        <v>2062</v>
      </c>
      <c r="V26" s="20"/>
      <c r="W26" s="132"/>
      <c r="X26" s="99" t="s">
        <v>274</v>
      </c>
      <c r="BH26" t="str">
        <f>IF(G26="","",VLOOKUP(G26,과정코드!$A$2:$B$494,2,0))</f>
        <v>COL0104380</v>
      </c>
      <c r="BI26" s="614"/>
    </row>
    <row r="27" spans="1:61" ht="23.1" customHeight="1">
      <c r="A27" s="767" t="s">
        <v>40</v>
      </c>
      <c r="B27" s="129">
        <v>19</v>
      </c>
      <c r="C27" s="161" t="s">
        <v>20</v>
      </c>
      <c r="D27" s="41" t="s">
        <v>21</v>
      </c>
      <c r="E27" s="41"/>
      <c r="F27" s="18"/>
      <c r="G27" s="27" t="s">
        <v>350</v>
      </c>
      <c r="H27" s="93" t="str">
        <f t="shared" si="2"/>
        <v>바로가기</v>
      </c>
      <c r="I27" s="24">
        <v>3</v>
      </c>
      <c r="J27" s="25">
        <v>21</v>
      </c>
      <c r="K27" s="30">
        <v>590</v>
      </c>
      <c r="L27" s="30">
        <v>650</v>
      </c>
      <c r="M27" s="132"/>
      <c r="N27" s="20" t="s">
        <v>319</v>
      </c>
      <c r="O27" s="132"/>
      <c r="P27" s="20" t="s">
        <v>973</v>
      </c>
      <c r="Q27" s="132"/>
      <c r="R27" s="20"/>
      <c r="S27" s="132"/>
      <c r="T27" s="20"/>
      <c r="U27" s="132"/>
      <c r="V27" s="20" t="s">
        <v>364</v>
      </c>
      <c r="W27" s="132" t="s">
        <v>2063</v>
      </c>
      <c r="X27" s="20" t="s">
        <v>364</v>
      </c>
      <c r="BH27" t="str">
        <f>IF(G27="","",VLOOKUP(G27,과정코드!$A$2:$B$494,2,0))</f>
        <v>COL0104385</v>
      </c>
      <c r="BI27" s="614"/>
    </row>
    <row r="28" spans="1:61" ht="23.1" customHeight="1">
      <c r="A28" s="768"/>
      <c r="B28" s="129">
        <v>20</v>
      </c>
      <c r="C28" s="161" t="s">
        <v>20</v>
      </c>
      <c r="D28" s="41" t="s">
        <v>21</v>
      </c>
      <c r="E28" s="41"/>
      <c r="F28" s="18"/>
      <c r="G28" s="9" t="s">
        <v>1797</v>
      </c>
      <c r="H28" s="93" t="str">
        <f t="shared" si="2"/>
        <v>바로가기</v>
      </c>
      <c r="I28" s="24">
        <v>2</v>
      </c>
      <c r="J28" s="25">
        <v>14</v>
      </c>
      <c r="K28" s="30">
        <v>510</v>
      </c>
      <c r="L28" s="30">
        <v>550</v>
      </c>
      <c r="M28" s="132"/>
      <c r="N28" s="20"/>
      <c r="O28" s="132" t="s">
        <v>2064</v>
      </c>
      <c r="P28" s="21"/>
      <c r="Q28" s="132"/>
      <c r="R28" s="21" t="s">
        <v>364</v>
      </c>
      <c r="S28" s="132"/>
      <c r="T28" s="21"/>
      <c r="U28" s="132"/>
      <c r="V28" s="21"/>
      <c r="W28" s="132" t="s">
        <v>2065</v>
      </c>
      <c r="X28" s="21"/>
      <c r="BH28" t="str">
        <f>IF(G28="","",VLOOKUP(G28,과정코드!$A$2:$B$494,2,0))</f>
        <v>COL0104382</v>
      </c>
      <c r="BI28" s="614"/>
    </row>
    <row r="29" spans="1:61" ht="30" customHeight="1">
      <c r="A29" s="490" t="s">
        <v>1706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/>
      <c r="M29" s="3" t="s">
        <v>16</v>
      </c>
      <c r="N29" s="3" t="s">
        <v>7</v>
      </c>
      <c r="O29" s="3" t="s">
        <v>9</v>
      </c>
      <c r="P29" s="3" t="s">
        <v>1</v>
      </c>
      <c r="Q29" s="3" t="s">
        <v>14</v>
      </c>
      <c r="R29" s="3" t="s">
        <v>0</v>
      </c>
      <c r="S29" s="3" t="s">
        <v>17</v>
      </c>
      <c r="T29" s="3" t="s">
        <v>13</v>
      </c>
      <c r="U29" s="3" t="s">
        <v>2</v>
      </c>
      <c r="V29" s="3" t="s">
        <v>11</v>
      </c>
      <c r="W29" s="3" t="s">
        <v>8</v>
      </c>
      <c r="X29" s="3" t="s">
        <v>19</v>
      </c>
      <c r="BH29" t="str">
        <f>IF(G29="","",VLOOKUP(G29,과정코드!$A$2:$B$494,2,0))</f>
        <v/>
      </c>
      <c r="BI29" s="614"/>
    </row>
    <row r="30" spans="1:61" ht="23.1" customHeight="1">
      <c r="A30" s="777" t="s">
        <v>1471</v>
      </c>
      <c r="B30" s="343">
        <v>21</v>
      </c>
      <c r="C30" s="161" t="s">
        <v>20</v>
      </c>
      <c r="D30" s="337" t="s">
        <v>21</v>
      </c>
      <c r="E30" s="18"/>
      <c r="F30" s="18"/>
      <c r="G30" s="359" t="s">
        <v>1381</v>
      </c>
      <c r="H30" s="93" t="str">
        <f t="shared" ref="H30:H35" si="3">IFERROR(HYPERLINK("https://www.ksaedu.or.kr/front/btoc/crs/off/crssesDetail.html?crscd="&amp;BH30,"바로가기"),"")</f>
        <v>바로가기</v>
      </c>
      <c r="I30" s="14">
        <v>1</v>
      </c>
      <c r="J30" s="351">
        <v>7</v>
      </c>
      <c r="K30" s="345">
        <v>320</v>
      </c>
      <c r="L30" s="345">
        <v>350</v>
      </c>
      <c r="M30" s="135"/>
      <c r="N30" s="100"/>
      <c r="O30" s="135" t="s">
        <v>126</v>
      </c>
      <c r="P30" s="100"/>
      <c r="Q30" s="135"/>
      <c r="R30" s="109" t="s">
        <v>270</v>
      </c>
      <c r="S30" s="135"/>
      <c r="T30" s="100"/>
      <c r="U30" s="135" t="s">
        <v>2057</v>
      </c>
      <c r="V30" s="100"/>
      <c r="W30" s="135" t="s">
        <v>2058</v>
      </c>
      <c r="X30" s="100"/>
      <c r="BH30" t="str">
        <f>IF(G30="","",VLOOKUP(G30,과정코드!$A$2:$B$494,2,0))</f>
        <v>COL0104345</v>
      </c>
      <c r="BI30" s="614"/>
    </row>
    <row r="31" spans="1:61" ht="23.1" customHeight="1">
      <c r="A31" s="778"/>
      <c r="B31" s="343">
        <v>22</v>
      </c>
      <c r="C31" s="161" t="s">
        <v>20</v>
      </c>
      <c r="D31" s="337" t="s">
        <v>21</v>
      </c>
      <c r="E31" s="18"/>
      <c r="F31" s="337"/>
      <c r="G31" s="350" t="s">
        <v>414</v>
      </c>
      <c r="H31" s="93" t="str">
        <f t="shared" si="3"/>
        <v>바로가기</v>
      </c>
      <c r="I31" s="24">
        <v>2</v>
      </c>
      <c r="J31" s="25">
        <v>14</v>
      </c>
      <c r="K31" s="345">
        <v>500</v>
      </c>
      <c r="L31" s="345">
        <v>550</v>
      </c>
      <c r="M31" s="135"/>
      <c r="N31" s="100"/>
      <c r="O31" s="135"/>
      <c r="P31" s="100"/>
      <c r="Q31" s="135" t="s">
        <v>1479</v>
      </c>
      <c r="R31" s="100"/>
      <c r="S31" s="135"/>
      <c r="T31" s="100"/>
      <c r="U31" s="135"/>
      <c r="V31" s="100"/>
      <c r="W31" s="135"/>
      <c r="X31" s="100"/>
      <c r="BH31" t="str">
        <f>IF(G31="","",VLOOKUP(G31,과정코드!$A$2:$B$494,2,0))</f>
        <v>COL0104341</v>
      </c>
      <c r="BI31" s="614"/>
    </row>
    <row r="32" spans="1:61" ht="23.1" customHeight="1">
      <c r="A32" s="777" t="s">
        <v>421</v>
      </c>
      <c r="B32" s="343">
        <v>23</v>
      </c>
      <c r="C32" s="161" t="s">
        <v>20</v>
      </c>
      <c r="D32" s="337" t="s">
        <v>21</v>
      </c>
      <c r="E32" s="337"/>
      <c r="F32" s="337"/>
      <c r="G32" s="350" t="s">
        <v>63</v>
      </c>
      <c r="H32" s="93" t="str">
        <f t="shared" si="3"/>
        <v>바로가기</v>
      </c>
      <c r="I32" s="24">
        <v>3</v>
      </c>
      <c r="J32" s="25">
        <v>21</v>
      </c>
      <c r="K32" s="345">
        <v>540</v>
      </c>
      <c r="L32" s="345">
        <v>600</v>
      </c>
      <c r="M32" s="135"/>
      <c r="N32" s="109" t="s">
        <v>105</v>
      </c>
      <c r="O32" s="135"/>
      <c r="P32" s="100"/>
      <c r="Q32" s="135"/>
      <c r="R32" s="100"/>
      <c r="S32" s="135"/>
      <c r="T32" s="100"/>
      <c r="U32" s="135" t="s">
        <v>231</v>
      </c>
      <c r="V32" s="100"/>
      <c r="W32" s="135"/>
      <c r="X32" s="100"/>
      <c r="BH32" t="str">
        <f>IF(G32="","",VLOOKUP(G32,과정코드!$A$2:$B$494,2,0))</f>
        <v>COL0104333</v>
      </c>
      <c r="BI32" s="614"/>
    </row>
    <row r="33" spans="1:61" ht="23.1" customHeight="1">
      <c r="A33" s="778"/>
      <c r="B33" s="343">
        <v>24</v>
      </c>
      <c r="C33" s="161" t="s">
        <v>20</v>
      </c>
      <c r="D33" s="337" t="s">
        <v>21</v>
      </c>
      <c r="E33" s="337"/>
      <c r="F33" s="337"/>
      <c r="G33" s="350" t="s">
        <v>1388</v>
      </c>
      <c r="H33" s="93" t="str">
        <f t="shared" si="3"/>
        <v>바로가기</v>
      </c>
      <c r="I33" s="24">
        <v>2</v>
      </c>
      <c r="J33" s="25">
        <v>14</v>
      </c>
      <c r="K33" s="345">
        <v>500</v>
      </c>
      <c r="L33" s="345">
        <v>550</v>
      </c>
      <c r="M33" s="135"/>
      <c r="N33" s="109"/>
      <c r="O33" s="135" t="s">
        <v>2064</v>
      </c>
      <c r="P33" s="100"/>
      <c r="Q33" s="135"/>
      <c r="R33" s="100"/>
      <c r="S33" s="135"/>
      <c r="T33" s="100"/>
      <c r="U33" s="135" t="s">
        <v>87</v>
      </c>
      <c r="V33" s="100"/>
      <c r="W33" s="135"/>
      <c r="X33" s="100"/>
      <c r="BH33" t="str">
        <f>IF(G33="","",VLOOKUP(G33,과정코드!$A$2:$B$494,2,0))</f>
        <v>COL0104336</v>
      </c>
      <c r="BI33" s="614"/>
    </row>
    <row r="34" spans="1:61" ht="23.1" customHeight="1">
      <c r="A34" s="778"/>
      <c r="B34" s="343">
        <v>25</v>
      </c>
      <c r="C34" s="161" t="s">
        <v>20</v>
      </c>
      <c r="D34" s="337" t="s">
        <v>21</v>
      </c>
      <c r="E34" s="7"/>
      <c r="F34" s="337"/>
      <c r="G34" s="350" t="s">
        <v>1353</v>
      </c>
      <c r="H34" s="93" t="str">
        <f t="shared" si="3"/>
        <v>바로가기</v>
      </c>
      <c r="I34" s="24">
        <v>1</v>
      </c>
      <c r="J34" s="25">
        <v>7</v>
      </c>
      <c r="K34" s="345">
        <v>320</v>
      </c>
      <c r="L34" s="345">
        <v>350</v>
      </c>
      <c r="M34" s="135"/>
      <c r="N34" s="346"/>
      <c r="O34" s="135" t="s">
        <v>1511</v>
      </c>
      <c r="P34" s="100"/>
      <c r="Q34" s="135"/>
      <c r="R34" s="100"/>
      <c r="S34" s="135"/>
      <c r="T34" s="100"/>
      <c r="U34" s="135"/>
      <c r="V34" s="100" t="s">
        <v>1507</v>
      </c>
      <c r="W34" s="135"/>
      <c r="X34" s="346"/>
      <c r="BH34" t="str">
        <f>IF(G34="","",VLOOKUP(G34,과정코드!$A$2:$B$494,2,0))</f>
        <v>COL0104329</v>
      </c>
      <c r="BI34" s="614"/>
    </row>
    <row r="35" spans="1:61" ht="23.1" customHeight="1">
      <c r="A35" s="778"/>
      <c r="B35" s="343">
        <v>26</v>
      </c>
      <c r="C35" s="161" t="s">
        <v>20</v>
      </c>
      <c r="D35" s="337" t="s">
        <v>21</v>
      </c>
      <c r="E35" s="18"/>
      <c r="F35" s="347" t="s">
        <v>453</v>
      </c>
      <c r="G35" s="350" t="s">
        <v>1389</v>
      </c>
      <c r="H35" s="93" t="str">
        <f t="shared" si="3"/>
        <v>바로가기</v>
      </c>
      <c r="I35" s="14">
        <v>1</v>
      </c>
      <c r="J35" s="351">
        <v>7</v>
      </c>
      <c r="K35" s="345">
        <v>320</v>
      </c>
      <c r="L35" s="345">
        <v>350</v>
      </c>
      <c r="M35" s="135"/>
      <c r="N35" s="100"/>
      <c r="O35" s="135"/>
      <c r="P35" s="100" t="s">
        <v>1510</v>
      </c>
      <c r="Q35" s="135"/>
      <c r="R35" s="109"/>
      <c r="S35" s="135"/>
      <c r="T35" s="109"/>
      <c r="U35" s="135"/>
      <c r="V35" s="100"/>
      <c r="W35" s="135"/>
      <c r="X35" s="109"/>
      <c r="BH35" t="str">
        <f>IF(G35="","",VLOOKUP(G35,과정코드!$A$2:$B$494,2,0))</f>
        <v>COL0104330</v>
      </c>
      <c r="BI35" s="614"/>
    </row>
    <row r="36" spans="1:61" ht="30" customHeight="1">
      <c r="A36" s="474" t="s">
        <v>1707</v>
      </c>
      <c r="B36" s="90"/>
      <c r="C36" s="90"/>
      <c r="D36" s="90"/>
      <c r="E36" s="90"/>
      <c r="F36" s="94"/>
      <c r="G36" s="94"/>
      <c r="H36" s="94"/>
      <c r="I36" s="90"/>
      <c r="J36" s="90"/>
      <c r="K36" s="90"/>
      <c r="L36" s="91"/>
      <c r="M36" s="3" t="s">
        <v>16</v>
      </c>
      <c r="N36" s="3" t="s">
        <v>7</v>
      </c>
      <c r="O36" s="3" t="s">
        <v>9</v>
      </c>
      <c r="P36" s="3" t="s">
        <v>1</v>
      </c>
      <c r="Q36" s="3" t="s">
        <v>14</v>
      </c>
      <c r="R36" s="3" t="s">
        <v>0</v>
      </c>
      <c r="S36" s="3" t="s">
        <v>17</v>
      </c>
      <c r="T36" s="3" t="s">
        <v>13</v>
      </c>
      <c r="U36" s="3" t="s">
        <v>2</v>
      </c>
      <c r="V36" s="3" t="s">
        <v>11</v>
      </c>
      <c r="W36" s="3" t="s">
        <v>8</v>
      </c>
      <c r="X36" s="3" t="s">
        <v>19</v>
      </c>
      <c r="BH36" t="str">
        <f>IF(G36="","",VLOOKUP(G36,과정코드!$A$2:$B$494,2,0))</f>
        <v/>
      </c>
      <c r="BI36" s="614"/>
    </row>
    <row r="37" spans="1:61" ht="23.1" customHeight="1">
      <c r="A37" s="780" t="s">
        <v>42</v>
      </c>
      <c r="B37" s="356">
        <v>27</v>
      </c>
      <c r="C37" s="161" t="s">
        <v>20</v>
      </c>
      <c r="D37" s="337" t="s">
        <v>21</v>
      </c>
      <c r="E37" s="18" t="s">
        <v>21</v>
      </c>
      <c r="F37" s="18"/>
      <c r="G37" s="357" t="s">
        <v>103</v>
      </c>
      <c r="H37" s="93" t="str">
        <f t="shared" ref="H37:H43" si="4">IFERROR(HYPERLINK("https://www.ksaedu.or.kr/front/btoc/crs/off/crssesDetail.html?crscd="&amp;BH37,"바로가기"),"")</f>
        <v>바로가기</v>
      </c>
      <c r="I37" s="24">
        <v>2</v>
      </c>
      <c r="J37" s="25">
        <v>14</v>
      </c>
      <c r="K37" s="345">
        <v>510</v>
      </c>
      <c r="L37" s="345">
        <v>560</v>
      </c>
      <c r="M37" s="135"/>
      <c r="N37" s="346"/>
      <c r="O37" s="135"/>
      <c r="P37" s="100" t="s">
        <v>55</v>
      </c>
      <c r="Q37" s="135" t="s">
        <v>117</v>
      </c>
      <c r="R37" s="100"/>
      <c r="S37" s="135" t="s">
        <v>107</v>
      </c>
      <c r="T37" s="100" t="s">
        <v>237</v>
      </c>
      <c r="U37" s="135"/>
      <c r="V37" s="100" t="s">
        <v>2066</v>
      </c>
      <c r="W37" s="135" t="s">
        <v>124</v>
      </c>
      <c r="X37" s="100"/>
      <c r="BH37" t="str">
        <f>IF(G37="","",VLOOKUP(G37,과정코드!$A$2:$B$494,2,0))</f>
        <v>COL0104364</v>
      </c>
      <c r="BI37" s="614"/>
    </row>
    <row r="38" spans="1:61" ht="23.1" customHeight="1">
      <c r="A38" s="781"/>
      <c r="B38" s="356">
        <v>28</v>
      </c>
      <c r="C38" s="161" t="s">
        <v>20</v>
      </c>
      <c r="D38" s="337" t="s">
        <v>21</v>
      </c>
      <c r="E38" s="18" t="s">
        <v>21</v>
      </c>
      <c r="F38" s="157"/>
      <c r="G38" s="358" t="s">
        <v>1808</v>
      </c>
      <c r="H38" s="93" t="str">
        <f t="shared" si="4"/>
        <v>바로가기</v>
      </c>
      <c r="I38" s="24">
        <v>2</v>
      </c>
      <c r="J38" s="25">
        <v>14</v>
      </c>
      <c r="K38" s="345">
        <v>510</v>
      </c>
      <c r="L38" s="345">
        <v>560</v>
      </c>
      <c r="M38" s="135"/>
      <c r="N38" s="346" t="s">
        <v>124</v>
      </c>
      <c r="O38" s="135"/>
      <c r="P38" s="100"/>
      <c r="Q38" s="135"/>
      <c r="R38" s="100" t="s">
        <v>245</v>
      </c>
      <c r="S38" s="135"/>
      <c r="T38" s="100"/>
      <c r="U38" s="135"/>
      <c r="V38" s="100"/>
      <c r="W38" s="135"/>
      <c r="X38" s="100" t="s">
        <v>1524</v>
      </c>
      <c r="BH38" t="str">
        <f>IF(G38="","",VLOOKUP(G38,과정코드!$A$2:$B$494,2,0))</f>
        <v>COL0104362</v>
      </c>
      <c r="BI38" s="614"/>
    </row>
    <row r="39" spans="1:61" ht="23.1" customHeight="1">
      <c r="A39" s="781"/>
      <c r="B39" s="356">
        <v>29</v>
      </c>
      <c r="C39" s="161" t="s">
        <v>20</v>
      </c>
      <c r="D39" s="337" t="s">
        <v>21</v>
      </c>
      <c r="E39" s="18" t="s">
        <v>21</v>
      </c>
      <c r="F39" s="18"/>
      <c r="G39" s="359" t="s">
        <v>71</v>
      </c>
      <c r="H39" s="93" t="str">
        <f t="shared" si="4"/>
        <v>바로가기</v>
      </c>
      <c r="I39" s="24">
        <v>3</v>
      </c>
      <c r="J39" s="25">
        <v>21</v>
      </c>
      <c r="K39" s="345">
        <v>590</v>
      </c>
      <c r="L39" s="345">
        <v>660</v>
      </c>
      <c r="M39" s="135"/>
      <c r="N39" s="346"/>
      <c r="O39" s="135" t="s">
        <v>1520</v>
      </c>
      <c r="P39" s="100"/>
      <c r="Q39" s="135"/>
      <c r="R39" s="100"/>
      <c r="S39" s="135"/>
      <c r="T39" s="100"/>
      <c r="U39" s="135"/>
      <c r="V39" s="100"/>
      <c r="W39" s="135"/>
      <c r="X39" s="100"/>
      <c r="BH39" t="str">
        <f>IF(G39="","",VLOOKUP(G39,과정코드!$A$2:$B$494,2,0))</f>
        <v>COL0104363</v>
      </c>
      <c r="BI39" s="614"/>
    </row>
    <row r="40" spans="1:61" ht="23.1" customHeight="1">
      <c r="A40" s="781"/>
      <c r="B40" s="356">
        <v>30</v>
      </c>
      <c r="C40" s="161" t="s">
        <v>20</v>
      </c>
      <c r="D40" s="337" t="s">
        <v>21</v>
      </c>
      <c r="E40" s="18" t="s">
        <v>21</v>
      </c>
      <c r="F40" s="18"/>
      <c r="G40" s="357" t="s">
        <v>72</v>
      </c>
      <c r="H40" s="93" t="str">
        <f t="shared" si="4"/>
        <v>바로가기</v>
      </c>
      <c r="I40" s="24">
        <v>3</v>
      </c>
      <c r="J40" s="25">
        <v>21</v>
      </c>
      <c r="K40" s="345">
        <v>590</v>
      </c>
      <c r="L40" s="345">
        <v>660</v>
      </c>
      <c r="M40" s="135"/>
      <c r="N40" s="346"/>
      <c r="O40" s="135" t="s">
        <v>111</v>
      </c>
      <c r="P40" s="100"/>
      <c r="Q40" s="135"/>
      <c r="R40" s="100" t="s">
        <v>1529</v>
      </c>
      <c r="S40" s="135"/>
      <c r="T40" s="100"/>
      <c r="U40" s="135"/>
      <c r="V40" s="100" t="s">
        <v>64</v>
      </c>
      <c r="W40" s="135"/>
      <c r="X40" s="100"/>
      <c r="BH40" t="str">
        <f>IF(G40="","",VLOOKUP(G40,과정코드!$A$2:$B$494,2,0))</f>
        <v>COL0104360</v>
      </c>
      <c r="BI40" s="614"/>
    </row>
    <row r="41" spans="1:61" ht="23.1" customHeight="1">
      <c r="A41" s="781"/>
      <c r="B41" s="356">
        <v>31</v>
      </c>
      <c r="C41" s="161" t="s">
        <v>20</v>
      </c>
      <c r="D41" s="337" t="s">
        <v>21</v>
      </c>
      <c r="E41" s="18" t="s">
        <v>21</v>
      </c>
      <c r="F41" s="18"/>
      <c r="G41" s="357" t="s">
        <v>74</v>
      </c>
      <c r="H41" s="93" t="str">
        <f t="shared" si="4"/>
        <v>바로가기</v>
      </c>
      <c r="I41" s="14">
        <v>1</v>
      </c>
      <c r="J41" s="351">
        <v>7</v>
      </c>
      <c r="K41" s="345">
        <v>320</v>
      </c>
      <c r="L41" s="345">
        <v>320</v>
      </c>
      <c r="M41" s="135"/>
      <c r="N41" s="346"/>
      <c r="O41" s="135"/>
      <c r="P41" s="100"/>
      <c r="Q41" s="135"/>
      <c r="R41" s="100" t="s">
        <v>271</v>
      </c>
      <c r="S41" s="135"/>
      <c r="T41" s="100" t="s">
        <v>1536</v>
      </c>
      <c r="U41" s="135"/>
      <c r="V41" s="100"/>
      <c r="W41" s="135"/>
      <c r="X41" s="100"/>
      <c r="BH41" t="str">
        <f>IF(G41="","",VLOOKUP(G41,과정코드!$A$2:$B$494,2,0))</f>
        <v>COL0104368</v>
      </c>
      <c r="BI41" s="614"/>
    </row>
    <row r="42" spans="1:61" ht="23.1" customHeight="1">
      <c r="A42" s="782" t="s">
        <v>1402</v>
      </c>
      <c r="B42" s="356">
        <v>32</v>
      </c>
      <c r="C42" s="161" t="s">
        <v>20</v>
      </c>
      <c r="D42" s="337" t="s">
        <v>21</v>
      </c>
      <c r="E42" s="18" t="s">
        <v>21</v>
      </c>
      <c r="F42" s="18"/>
      <c r="G42" s="359" t="s">
        <v>1815</v>
      </c>
      <c r="H42" s="93" t="str">
        <f t="shared" si="4"/>
        <v>바로가기</v>
      </c>
      <c r="I42" s="24">
        <v>2</v>
      </c>
      <c r="J42" s="25">
        <v>14</v>
      </c>
      <c r="K42" s="345">
        <v>510</v>
      </c>
      <c r="L42" s="345">
        <v>560</v>
      </c>
      <c r="M42" s="135"/>
      <c r="N42" s="346"/>
      <c r="O42" s="135" t="s">
        <v>69</v>
      </c>
      <c r="P42" s="346" t="s">
        <v>228</v>
      </c>
      <c r="Q42" s="135"/>
      <c r="R42" s="100" t="s">
        <v>321</v>
      </c>
      <c r="S42" s="135" t="s">
        <v>228</v>
      </c>
      <c r="T42" s="100"/>
      <c r="U42" s="135" t="s">
        <v>2067</v>
      </c>
      <c r="V42" s="100"/>
      <c r="W42" s="135" t="s">
        <v>119</v>
      </c>
      <c r="X42" s="100"/>
      <c r="BH42" t="str">
        <f>IF(G42="","",VLOOKUP(G42,과정코드!$A$2:$B$494,2,0))</f>
        <v>COL0104356</v>
      </c>
      <c r="BI42" s="614"/>
    </row>
    <row r="43" spans="1:61" ht="23.1" customHeight="1">
      <c r="A43" s="782"/>
      <c r="B43" s="356">
        <v>33</v>
      </c>
      <c r="C43" s="161" t="s">
        <v>20</v>
      </c>
      <c r="D43" s="337" t="s">
        <v>21</v>
      </c>
      <c r="E43" s="18" t="s">
        <v>21</v>
      </c>
      <c r="F43" s="18"/>
      <c r="G43" s="359" t="s">
        <v>104</v>
      </c>
      <c r="H43" s="93" t="str">
        <f t="shared" si="4"/>
        <v>바로가기</v>
      </c>
      <c r="I43" s="24">
        <v>1</v>
      </c>
      <c r="J43" s="25">
        <v>7</v>
      </c>
      <c r="K43" s="345">
        <v>320</v>
      </c>
      <c r="L43" s="345">
        <v>320</v>
      </c>
      <c r="M43" s="135"/>
      <c r="N43" s="346"/>
      <c r="O43" s="135"/>
      <c r="P43" s="346"/>
      <c r="Q43" s="135"/>
      <c r="R43" s="100"/>
      <c r="S43" s="135" t="s">
        <v>357</v>
      </c>
      <c r="T43" s="100"/>
      <c r="U43" s="135"/>
      <c r="V43" s="100"/>
      <c r="W43" s="135"/>
      <c r="X43" s="100"/>
      <c r="BH43" t="str">
        <f>IF(G43="","",VLOOKUP(G43,과정코드!$A$2:$B$494,2,0))</f>
        <v>COL0104355</v>
      </c>
      <c r="BI43" s="614"/>
    </row>
    <row r="44" spans="1:61" ht="30" customHeight="1">
      <c r="A44" s="474" t="s">
        <v>1670</v>
      </c>
      <c r="B44" s="90"/>
      <c r="C44" s="90"/>
      <c r="D44" s="90"/>
      <c r="E44" s="90"/>
      <c r="F44" s="90"/>
      <c r="G44" s="90"/>
      <c r="H44" s="94"/>
      <c r="I44" s="90"/>
      <c r="J44" s="90"/>
      <c r="K44" s="90"/>
      <c r="L44" s="91"/>
      <c r="M44" s="3" t="s">
        <v>16</v>
      </c>
      <c r="N44" s="3" t="s">
        <v>7</v>
      </c>
      <c r="O44" s="3" t="s">
        <v>9</v>
      </c>
      <c r="P44" s="3" t="s">
        <v>1</v>
      </c>
      <c r="Q44" s="3" t="s">
        <v>14</v>
      </c>
      <c r="R44" s="3" t="s">
        <v>0</v>
      </c>
      <c r="S44" s="3" t="s">
        <v>17</v>
      </c>
      <c r="T44" s="3" t="s">
        <v>13</v>
      </c>
      <c r="U44" s="3" t="s">
        <v>2</v>
      </c>
      <c r="V44" s="3" t="s">
        <v>11</v>
      </c>
      <c r="W44" s="3" t="s">
        <v>8</v>
      </c>
      <c r="X44" s="3" t="s">
        <v>19</v>
      </c>
      <c r="Y44" s="152">
        <f t="shared" ref="Y44:BE44" si="5">SUM(Y45:Y49)</f>
        <v>11</v>
      </c>
      <c r="Z44" s="152">
        <f t="shared" si="5"/>
        <v>11</v>
      </c>
      <c r="AA44" s="152">
        <f t="shared" si="5"/>
        <v>0</v>
      </c>
      <c r="AB44" s="152">
        <f t="shared" si="5"/>
        <v>0</v>
      </c>
      <c r="AC44" s="152">
        <f t="shared" si="5"/>
        <v>0</v>
      </c>
      <c r="AD44" s="152">
        <f t="shared" si="5"/>
        <v>11</v>
      </c>
      <c r="AE44" s="152">
        <f t="shared" si="5"/>
        <v>0</v>
      </c>
      <c r="AF44" s="152">
        <f t="shared" si="5"/>
        <v>4</v>
      </c>
      <c r="AG44" s="152">
        <f t="shared" si="5"/>
        <v>7</v>
      </c>
      <c r="AH44" s="152">
        <f t="shared" si="5"/>
        <v>0</v>
      </c>
      <c r="AI44" s="152">
        <f t="shared" si="5"/>
        <v>0</v>
      </c>
      <c r="AJ44" s="152">
        <f t="shared" si="5"/>
        <v>0</v>
      </c>
      <c r="AK44" s="152">
        <f t="shared" si="5"/>
        <v>0</v>
      </c>
      <c r="AL44" s="152">
        <f t="shared" si="5"/>
        <v>0</v>
      </c>
      <c r="AM44" s="152">
        <f t="shared" si="5"/>
        <v>0</v>
      </c>
      <c r="AN44" s="152">
        <f t="shared" si="5"/>
        <v>0</v>
      </c>
      <c r="AO44" s="152">
        <f t="shared" si="5"/>
        <v>0</v>
      </c>
      <c r="AP44" s="152">
        <f t="shared" si="5"/>
        <v>24</v>
      </c>
      <c r="AQ44" s="152">
        <f t="shared" si="5"/>
        <v>0</v>
      </c>
      <c r="AR44" s="152">
        <f t="shared" si="5"/>
        <v>0</v>
      </c>
      <c r="AS44" s="152">
        <f t="shared" si="5"/>
        <v>0</v>
      </c>
      <c r="AT44" s="152">
        <f t="shared" si="5"/>
        <v>24</v>
      </c>
      <c r="AU44" s="152">
        <f t="shared" si="5"/>
        <v>0</v>
      </c>
      <c r="AV44" s="152">
        <f t="shared" si="5"/>
        <v>9</v>
      </c>
      <c r="AW44" s="152">
        <f t="shared" si="5"/>
        <v>15</v>
      </c>
      <c r="AX44" s="152">
        <f t="shared" si="5"/>
        <v>0</v>
      </c>
      <c r="AY44" s="152">
        <f t="shared" si="5"/>
        <v>0</v>
      </c>
      <c r="AZ44" s="152">
        <f t="shared" si="5"/>
        <v>0</v>
      </c>
      <c r="BA44" s="152">
        <f t="shared" si="5"/>
        <v>0</v>
      </c>
      <c r="BB44" s="152">
        <f t="shared" si="5"/>
        <v>0</v>
      </c>
      <c r="BC44" s="152">
        <f t="shared" si="5"/>
        <v>0</v>
      </c>
      <c r="BD44" s="152">
        <f t="shared" si="5"/>
        <v>0</v>
      </c>
      <c r="BE44" s="152">
        <f t="shared" si="5"/>
        <v>0</v>
      </c>
      <c r="BF44" s="152"/>
      <c r="BG44" s="152"/>
      <c r="BH44" t="str">
        <f>IF(G44="","",VLOOKUP(G44,과정코드!$A$2:$B$494,2,0))</f>
        <v/>
      </c>
      <c r="BI44" s="614"/>
    </row>
    <row r="45" spans="1:61" ht="23.1" customHeight="1">
      <c r="A45" s="786" t="s">
        <v>313</v>
      </c>
      <c r="B45" s="4">
        <v>34</v>
      </c>
      <c r="C45" s="161" t="s">
        <v>20</v>
      </c>
      <c r="D45" s="18" t="s">
        <v>21</v>
      </c>
      <c r="E45" s="18"/>
      <c r="F45" s="154"/>
      <c r="G45" s="439" t="s">
        <v>1825</v>
      </c>
      <c r="H45" s="93" t="str">
        <f t="shared" ref="H45:H55" si="6">IFERROR(HYPERLINK("https://www.ksaedu.or.kr/front/btoc/crs/off/crssesDetail.html?crscd="&amp;BH45,"바로가기"),"")</f>
        <v>바로가기</v>
      </c>
      <c r="I45" s="10">
        <v>3</v>
      </c>
      <c r="J45" s="11">
        <v>21</v>
      </c>
      <c r="K45" s="440">
        <v>590</v>
      </c>
      <c r="L45" s="440">
        <v>650</v>
      </c>
      <c r="M45" s="441"/>
      <c r="N45" s="442" t="s">
        <v>264</v>
      </c>
      <c r="O45" s="441"/>
      <c r="P45" s="443"/>
      <c r="Q45" s="441"/>
      <c r="R45" s="443" t="s">
        <v>232</v>
      </c>
      <c r="S45" s="441"/>
      <c r="T45" s="443" t="s">
        <v>106</v>
      </c>
      <c r="U45" s="441"/>
      <c r="V45" s="443"/>
      <c r="W45" s="441" t="s">
        <v>236</v>
      </c>
      <c r="X45" s="442"/>
      <c r="Y45" s="147">
        <f>COUNTA($M45:$X45)</f>
        <v>4</v>
      </c>
      <c r="Z45" s="149">
        <f>AA45+AD45</f>
        <v>4</v>
      </c>
      <c r="AA45" s="150">
        <f>AB45+AC45</f>
        <v>0</v>
      </c>
      <c r="AB45" s="147">
        <f t="array" ref="AB45">(SUM(LEN($M45:$X45)-LEN(SUBSTITUTE($M45:$X45,"역삼","")))/LEN("역삼"))</f>
        <v>0</v>
      </c>
      <c r="AC45" s="147">
        <f t="array" ref="AC45">SUM(SUM(LEN($M45:X45)-LEN(SUBSTITUTE($M45:X45,"선릉","")))/LEN("선릉"),SUM(LEN(M45:$X45)-LEN(SUBSTITUTE($M45:$X45,"가산","")))/LEN("가산"))</f>
        <v>0</v>
      </c>
      <c r="AD45" s="150">
        <f t="shared" ref="AD45:AD48" si="7">SUM(AE45:AO45)</f>
        <v>4</v>
      </c>
      <c r="AE45" s="147">
        <f t="array" ref="AE45">(SUM(LEN($M45:$X45)-LEN(SUBSTITUTE($M45:$X45,"대전","")))/LEN("대전"))</f>
        <v>0</v>
      </c>
      <c r="AF45" s="147">
        <f t="array" ref="AF45">(SUM(LEN($M45:$X45)-LEN(SUBSTITUTE($M45:$X45,"대구","")))/LEN("대구"))</f>
        <v>2</v>
      </c>
      <c r="AG45" s="147">
        <f t="array" ref="AG45">(SUM(LEN($M45:$X45)-LEN(SUBSTITUTE($M45:$X45,"부산","")))/LEN("부산"))</f>
        <v>2</v>
      </c>
      <c r="AH45" s="147">
        <f t="array" ref="AH45">(SUM(LEN($M45:$X45)-LEN(SUBSTITUTE($M45:$X45,"광주","")))/LEN("광주"))</f>
        <v>0</v>
      </c>
      <c r="AI45" s="147">
        <f t="array" ref="AI45">SUM(SUM(LEN($M45:$X45)-LEN(SUBSTITUTE($M45:$X45,"수원","")))/LEN("수원"),SUM(LEN($M45:$X45)-LEN(SUBSTITUTE($M45:$X45,"춘천","")))/LEN("춘천"),SUM(LEN($M45:$X45)-LEN(SUBSTITUTE($M45:$X45,"의정부","")))/LEN("의정부"),SUM(LEN($M45:$X45)-LEN(SUBSTITUTE($M45:$X45,"원주","")))/LEN("원주"))</f>
        <v>0</v>
      </c>
      <c r="AJ45" s="147">
        <f t="array" ref="AJ45">(SUM(LEN($M45:$X45)-LEN(SUBSTITUTE($M45:$X45,"청주","")))/LEN("청주"))</f>
        <v>0</v>
      </c>
      <c r="AK45" s="147">
        <f t="array" ref="AK45">(SUM(LEN($M45:$X45)-LEN(SUBSTITUTE($M45:$X45,"인천","")))/LEN("인천"))</f>
        <v>0</v>
      </c>
      <c r="AL45" s="147">
        <f t="array" ref="AL45">SUM(SUM(LEN($M45:X45)-LEN(SUBSTITUTE($M45:X45,"충북","")))/LEN("충북"),SUM(LEN(M45:$X45)-LEN(SUBSTITUTE($M45:$X45,"아산","")))/LEN("아산"))</f>
        <v>0</v>
      </c>
      <c r="AM45" s="147">
        <f t="array" ref="AM45">(SUM(LEN($M45:$X45)-LEN(SUBSTITUTE($M45:$X45,"울산","")))/LEN("울산"))</f>
        <v>0</v>
      </c>
      <c r="AN45" s="147">
        <f t="array" ref="AN45">(SUM(LEN($M45:$X45)-LEN(SUBSTITUTE($M45:$X45,"창원","")))/LEN("창원"))</f>
        <v>0</v>
      </c>
      <c r="AO45" s="147">
        <f t="array" ref="AO45">(SUM(LEN($M45:$X45)-LEN(SUBSTITUTE($M45:$X45,"전주","")))/LEN("전주"))</f>
        <v>0</v>
      </c>
      <c r="AP45" s="153">
        <f>AQ45+AT45</f>
        <v>12</v>
      </c>
      <c r="AQ45" s="151">
        <f t="shared" ref="AQ45:AQ48" si="8">AR45+AS45</f>
        <v>0</v>
      </c>
      <c r="AR45" s="148">
        <f t="shared" ref="AR45:AS48" si="9">$I45*AB45</f>
        <v>0</v>
      </c>
      <c r="AS45" s="148">
        <f t="shared" si="9"/>
        <v>0</v>
      </c>
      <c r="AT45" s="151">
        <f t="shared" ref="AT45" si="10">SUM(AU45:BE45)</f>
        <v>12</v>
      </c>
      <c r="AU45" s="148">
        <f t="shared" ref="AU45:BE48" si="11">$I45*AE45</f>
        <v>0</v>
      </c>
      <c r="AV45" s="148">
        <f t="shared" si="11"/>
        <v>6</v>
      </c>
      <c r="AW45" s="148">
        <f t="shared" si="11"/>
        <v>6</v>
      </c>
      <c r="AX45" s="148">
        <f t="shared" si="11"/>
        <v>0</v>
      </c>
      <c r="AY45" s="148">
        <f t="shared" si="11"/>
        <v>0</v>
      </c>
      <c r="AZ45" s="148">
        <f t="shared" si="11"/>
        <v>0</v>
      </c>
      <c r="BA45" s="148">
        <f t="shared" si="11"/>
        <v>0</v>
      </c>
      <c r="BB45" s="148">
        <f t="shared" si="11"/>
        <v>0</v>
      </c>
      <c r="BC45" s="148">
        <f t="shared" si="11"/>
        <v>0</v>
      </c>
      <c r="BD45" s="148">
        <f t="shared" si="11"/>
        <v>0</v>
      </c>
      <c r="BE45" s="148">
        <f t="shared" si="11"/>
        <v>0</v>
      </c>
      <c r="BF45" s="638"/>
      <c r="BG45" s="638"/>
      <c r="BH45" t="str">
        <f>IF(G45="","",VLOOKUP(G45,과정코드!$A$2:$B$494,2,0))</f>
        <v>COL0104415</v>
      </c>
      <c r="BI45" s="614"/>
    </row>
    <row r="46" spans="1:61" ht="23.1" customHeight="1">
      <c r="A46" s="787"/>
      <c r="B46" s="4">
        <v>35</v>
      </c>
      <c r="C46" s="161" t="s">
        <v>20</v>
      </c>
      <c r="D46" s="18" t="s">
        <v>21</v>
      </c>
      <c r="E46" s="18"/>
      <c r="F46" s="154"/>
      <c r="G46" s="139" t="s">
        <v>97</v>
      </c>
      <c r="H46" s="93" t="str">
        <f t="shared" si="6"/>
        <v>바로가기</v>
      </c>
      <c r="I46" s="24">
        <v>3</v>
      </c>
      <c r="J46" s="25">
        <v>21</v>
      </c>
      <c r="K46" s="17">
        <v>590</v>
      </c>
      <c r="L46" s="17">
        <v>650</v>
      </c>
      <c r="M46" s="132"/>
      <c r="N46" s="28"/>
      <c r="O46" s="132"/>
      <c r="P46" s="475"/>
      <c r="Q46" s="132"/>
      <c r="R46" s="475"/>
      <c r="S46" s="132"/>
      <c r="T46" s="28"/>
      <c r="U46" s="132"/>
      <c r="V46" s="28" t="s">
        <v>113</v>
      </c>
      <c r="W46" s="132"/>
      <c r="X46" s="442"/>
      <c r="Y46" s="147">
        <f t="shared" ref="Y46" si="12">COUNTA($M46:$X46)</f>
        <v>1</v>
      </c>
      <c r="Z46" s="149">
        <f t="shared" ref="Z46" si="13">AA46+AD46</f>
        <v>1</v>
      </c>
      <c r="AA46" s="150">
        <f t="shared" ref="AA46" si="14">AB46+AC46</f>
        <v>0</v>
      </c>
      <c r="AB46" s="147">
        <f t="array" ref="AB46">(SUM(LEN($M46:$X46)-LEN(SUBSTITUTE($M46:$X46,"역삼","")))/LEN("역삼"))</f>
        <v>0</v>
      </c>
      <c r="AC46" s="147">
        <f t="array" ref="AC46">SUM(SUM(LEN($M46:X46)-LEN(SUBSTITUTE($M46:X46,"선릉","")))/LEN("선릉"),SUM(LEN(M46:$X46)-LEN(SUBSTITUTE($M46:$X46,"가산","")))/LEN("가산"))</f>
        <v>0</v>
      </c>
      <c r="AD46" s="150">
        <f t="shared" ref="AD46" si="15">SUM(AE46:AO46)</f>
        <v>1</v>
      </c>
      <c r="AE46" s="147">
        <f t="array" ref="AE46">(SUM(LEN($M46:$X46)-LEN(SUBSTITUTE($M46:$X46,"대전","")))/LEN("대전"))</f>
        <v>0</v>
      </c>
      <c r="AF46" s="147">
        <f t="array" ref="AF46">(SUM(LEN($M46:$X46)-LEN(SUBSTITUTE($M46:$X46,"대구","")))/LEN("대구"))</f>
        <v>0</v>
      </c>
      <c r="AG46" s="147">
        <f t="array" ref="AG46">(SUM(LEN($M46:$X46)-LEN(SUBSTITUTE($M46:$X46,"부산","")))/LEN("부산"))</f>
        <v>1</v>
      </c>
      <c r="AH46" s="147">
        <f t="array" ref="AH46">(SUM(LEN($M46:$X46)-LEN(SUBSTITUTE($M46:$X46,"광주","")))/LEN("광주"))</f>
        <v>0</v>
      </c>
      <c r="AI46" s="147">
        <f t="array" ref="AI46">SUM(SUM(LEN($M46:$X46)-LEN(SUBSTITUTE($M46:$X46,"수원","")))/LEN("수원"),SUM(LEN($M46:$X46)-LEN(SUBSTITUTE($M46:$X46,"춘천","")))/LEN("춘천"),SUM(LEN($M46:$X46)-LEN(SUBSTITUTE($M46:$X46,"의정부","")))/LEN("의정부"),SUM(LEN($M46:$X46)-LEN(SUBSTITUTE($M46:$X46,"원주","")))/LEN("원주"))</f>
        <v>0</v>
      </c>
      <c r="AJ46" s="147">
        <f t="array" ref="AJ46">(SUM(LEN($M46:$X46)-LEN(SUBSTITUTE($M46:$X46,"청주","")))/LEN("청주"))</f>
        <v>0</v>
      </c>
      <c r="AK46" s="147">
        <f t="array" ref="AK46">(SUM(LEN($M46:$X46)-LEN(SUBSTITUTE($M46:$X46,"인천","")))/LEN("인천"))</f>
        <v>0</v>
      </c>
      <c r="AL46" s="147">
        <f t="array" ref="AL46">SUM(SUM(LEN($M46:X46)-LEN(SUBSTITUTE($M46:X46,"충북","")))/LEN("충북"),SUM(LEN(M46:$X46)-LEN(SUBSTITUTE($M46:$X46,"아산","")))/LEN("아산"))</f>
        <v>0</v>
      </c>
      <c r="AM46" s="147">
        <f t="array" ref="AM46">(SUM(LEN($M46:$X46)-LEN(SUBSTITUTE($M46:$X46,"울산","")))/LEN("울산"))</f>
        <v>0</v>
      </c>
      <c r="AN46" s="147">
        <f t="array" ref="AN46">(SUM(LEN($M46:$X46)-LEN(SUBSTITUTE($M46:$X46,"창원","")))/LEN("창원"))</f>
        <v>0</v>
      </c>
      <c r="AO46" s="147">
        <f t="array" ref="AO46">(SUM(LEN($M46:$X46)-LEN(SUBSTITUTE($M46:$X46,"전주","")))/LEN("전주"))</f>
        <v>0</v>
      </c>
      <c r="AP46" s="153">
        <f t="shared" ref="AP46" si="16">AQ46+AT46</f>
        <v>3</v>
      </c>
      <c r="AQ46" s="151">
        <f t="shared" si="8"/>
        <v>0</v>
      </c>
      <c r="AR46" s="148">
        <f t="shared" si="9"/>
        <v>0</v>
      </c>
      <c r="AS46" s="148">
        <f t="shared" si="9"/>
        <v>0</v>
      </c>
      <c r="AT46" s="151">
        <f t="shared" ref="AT46" si="17">SUM(AU46:BE46)</f>
        <v>3</v>
      </c>
      <c r="AU46" s="148">
        <f t="shared" si="11"/>
        <v>0</v>
      </c>
      <c r="AV46" s="148">
        <f t="shared" si="11"/>
        <v>0</v>
      </c>
      <c r="AW46" s="148">
        <f t="shared" si="11"/>
        <v>3</v>
      </c>
      <c r="AX46" s="148">
        <f t="shared" si="11"/>
        <v>0</v>
      </c>
      <c r="AY46" s="148">
        <f t="shared" si="11"/>
        <v>0</v>
      </c>
      <c r="AZ46" s="148">
        <f t="shared" si="11"/>
        <v>0</v>
      </c>
      <c r="BA46" s="148">
        <f t="shared" si="11"/>
        <v>0</v>
      </c>
      <c r="BB46" s="148">
        <f t="shared" si="11"/>
        <v>0</v>
      </c>
      <c r="BC46" s="148">
        <f t="shared" si="11"/>
        <v>0</v>
      </c>
      <c r="BD46" s="148">
        <f t="shared" si="11"/>
        <v>0</v>
      </c>
      <c r="BE46" s="148">
        <f t="shared" si="11"/>
        <v>0</v>
      </c>
      <c r="BF46" s="638"/>
      <c r="BG46" s="638"/>
      <c r="BH46" t="str">
        <f>IF(G46="","",VLOOKUP(G46,과정코드!$A$2:$B$494,2,0))</f>
        <v>COL0104408</v>
      </c>
    </row>
    <row r="47" spans="1:61" ht="23.1" customHeight="1">
      <c r="A47" s="787"/>
      <c r="B47" s="4">
        <v>36</v>
      </c>
      <c r="C47" s="161" t="s">
        <v>20</v>
      </c>
      <c r="D47" s="18" t="s">
        <v>21</v>
      </c>
      <c r="E47" s="18"/>
      <c r="F47" s="154"/>
      <c r="G47" s="139" t="s">
        <v>79</v>
      </c>
      <c r="H47" s="93" t="str">
        <f t="shared" si="6"/>
        <v>바로가기</v>
      </c>
      <c r="I47" s="24">
        <v>1</v>
      </c>
      <c r="J47" s="25">
        <v>7</v>
      </c>
      <c r="K47" s="17">
        <v>300</v>
      </c>
      <c r="L47" s="17">
        <v>330</v>
      </c>
      <c r="M47" s="132"/>
      <c r="N47" s="28"/>
      <c r="O47" s="132" t="s">
        <v>1572</v>
      </c>
      <c r="P47" s="475"/>
      <c r="Q47" s="132"/>
      <c r="R47" s="475"/>
      <c r="S47" s="132"/>
      <c r="T47" s="28"/>
      <c r="U47" s="132" t="s">
        <v>1574</v>
      </c>
      <c r="V47" s="28"/>
      <c r="W47" s="132"/>
      <c r="X47" s="442"/>
      <c r="Y47" s="147">
        <f t="shared" ref="Y47" si="18">COUNTA($M47:$X47)</f>
        <v>2</v>
      </c>
      <c r="Z47" s="149">
        <f t="shared" ref="Z47:Z48" si="19">AA47+AD47</f>
        <v>2</v>
      </c>
      <c r="AA47" s="150">
        <f t="shared" ref="AA47:AA48" si="20">AB47+AC47</f>
        <v>0</v>
      </c>
      <c r="AB47" s="147">
        <f t="array" ref="AB47">(SUM(LEN($M47:$X47)-LEN(SUBSTITUTE($M47:$X47,"역삼","")))/LEN("역삼"))</f>
        <v>0</v>
      </c>
      <c r="AC47" s="147">
        <f t="array" ref="AC47">SUM(SUM(LEN($M47:X47)-LEN(SUBSTITUTE($M47:X47,"선릉","")))/LEN("선릉"),SUM(LEN(M47:$X47)-LEN(SUBSTITUTE($M47:$X47,"가산","")))/LEN("가산"))</f>
        <v>0</v>
      </c>
      <c r="AD47" s="150">
        <f t="shared" si="7"/>
        <v>2</v>
      </c>
      <c r="AE47" s="147">
        <f t="array" ref="AE47">(SUM(LEN($M47:$X47)-LEN(SUBSTITUTE($M47:$X47,"대전","")))/LEN("대전"))</f>
        <v>0</v>
      </c>
      <c r="AF47" s="147">
        <f t="array" ref="AF47">(SUM(LEN($M47:$X47)-LEN(SUBSTITUTE($M47:$X47,"대구","")))/LEN("대구"))</f>
        <v>1</v>
      </c>
      <c r="AG47" s="147">
        <f t="array" ref="AG47">(SUM(LEN($M47:$X47)-LEN(SUBSTITUTE($M47:$X47,"부산","")))/LEN("부산"))</f>
        <v>1</v>
      </c>
      <c r="AH47" s="147">
        <f t="array" ref="AH47">(SUM(LEN($M47:$X47)-LEN(SUBSTITUTE($M47:$X47,"광주","")))/LEN("광주"))</f>
        <v>0</v>
      </c>
      <c r="AI47" s="147">
        <f t="array" ref="AI47">SUM(SUM(LEN($M47:$X47)-LEN(SUBSTITUTE($M47:$X47,"수원","")))/LEN("수원"),SUM(LEN($M47:$X47)-LEN(SUBSTITUTE($M47:$X47,"춘천","")))/LEN("춘천"),SUM(LEN($M47:$X47)-LEN(SUBSTITUTE($M47:$X47,"의정부","")))/LEN("의정부"),SUM(LEN($M47:$X47)-LEN(SUBSTITUTE($M47:$X47,"원주","")))/LEN("원주"))</f>
        <v>0</v>
      </c>
      <c r="AJ47" s="147">
        <f t="array" ref="AJ47">(SUM(LEN($M47:$X47)-LEN(SUBSTITUTE($M47:$X47,"청주","")))/LEN("청주"))</f>
        <v>0</v>
      </c>
      <c r="AK47" s="147">
        <f t="array" ref="AK47">(SUM(LEN($M47:$X47)-LEN(SUBSTITUTE($M47:$X47,"인천","")))/LEN("인천"))</f>
        <v>0</v>
      </c>
      <c r="AL47" s="147">
        <f t="array" ref="AL47">SUM(SUM(LEN($M47:X47)-LEN(SUBSTITUTE($M47:X47,"충북","")))/LEN("충북"),SUM(LEN(M47:$X47)-LEN(SUBSTITUTE($M47:$X47,"아산","")))/LEN("아산"))</f>
        <v>0</v>
      </c>
      <c r="AM47" s="147">
        <f t="array" ref="AM47">(SUM(LEN($M47:$X47)-LEN(SUBSTITUTE($M47:$X47,"울산","")))/LEN("울산"))</f>
        <v>0</v>
      </c>
      <c r="AN47" s="147">
        <f t="array" ref="AN47">(SUM(LEN($M47:$X47)-LEN(SUBSTITUTE($M47:$X47,"창원","")))/LEN("창원"))</f>
        <v>0</v>
      </c>
      <c r="AO47" s="147">
        <f t="array" ref="AO47">(SUM(LEN($M47:$X47)-LEN(SUBSTITUTE($M47:$X47,"전주","")))/LEN("전주"))</f>
        <v>0</v>
      </c>
      <c r="AP47" s="153">
        <f t="shared" ref="AP47:AP48" si="21">AQ47+AT47</f>
        <v>2</v>
      </c>
      <c r="AQ47" s="151">
        <f t="shared" si="8"/>
        <v>0</v>
      </c>
      <c r="AR47" s="148">
        <f t="shared" si="9"/>
        <v>0</v>
      </c>
      <c r="AS47" s="148">
        <f t="shared" si="9"/>
        <v>0</v>
      </c>
      <c r="AT47" s="151">
        <f t="shared" ref="AT47:AT48" si="22">SUM(AU47:BE47)</f>
        <v>2</v>
      </c>
      <c r="AU47" s="148">
        <f t="shared" ref="AU47:BE49" si="23">$I47*AE47</f>
        <v>0</v>
      </c>
      <c r="AV47" s="148">
        <f t="shared" si="23"/>
        <v>1</v>
      </c>
      <c r="AW47" s="148">
        <f t="shared" si="23"/>
        <v>1</v>
      </c>
      <c r="AX47" s="148">
        <f t="shared" si="11"/>
        <v>0</v>
      </c>
      <c r="AY47" s="148">
        <f t="shared" si="11"/>
        <v>0</v>
      </c>
      <c r="AZ47" s="148">
        <f t="shared" si="11"/>
        <v>0</v>
      </c>
      <c r="BA47" s="148">
        <f t="shared" si="11"/>
        <v>0</v>
      </c>
      <c r="BB47" s="148">
        <f t="shared" si="11"/>
        <v>0</v>
      </c>
      <c r="BC47" s="148">
        <f t="shared" si="11"/>
        <v>0</v>
      </c>
      <c r="BD47" s="148">
        <f t="shared" si="11"/>
        <v>0</v>
      </c>
      <c r="BE47" s="148">
        <f t="shared" si="11"/>
        <v>0</v>
      </c>
      <c r="BF47" s="638"/>
      <c r="BG47" s="638"/>
      <c r="BH47" t="str">
        <f>IF(G47="","",VLOOKUP(G47,과정코드!$A$2:$B$494,2,0))</f>
        <v>COL0104413</v>
      </c>
      <c r="BI47" s="614"/>
    </row>
    <row r="48" spans="1:61" ht="23.1" customHeight="1">
      <c r="A48" s="787"/>
      <c r="B48" s="4">
        <v>37</v>
      </c>
      <c r="C48" s="161" t="s">
        <v>20</v>
      </c>
      <c r="D48" s="18" t="s">
        <v>21</v>
      </c>
      <c r="E48" s="18"/>
      <c r="F48" s="154"/>
      <c r="G48" s="139" t="s">
        <v>419</v>
      </c>
      <c r="H48" s="93" t="str">
        <f t="shared" si="6"/>
        <v>바로가기</v>
      </c>
      <c r="I48" s="24">
        <v>1</v>
      </c>
      <c r="J48" s="29">
        <v>7</v>
      </c>
      <c r="K48" s="17">
        <v>300</v>
      </c>
      <c r="L48" s="17">
        <v>330</v>
      </c>
      <c r="M48" s="132"/>
      <c r="N48" s="28"/>
      <c r="O48" s="132"/>
      <c r="P48" s="475"/>
      <c r="Q48" s="132" t="s">
        <v>1559</v>
      </c>
      <c r="R48" s="475"/>
      <c r="S48" s="132"/>
      <c r="T48" s="28"/>
      <c r="U48" s="132"/>
      <c r="V48" s="28"/>
      <c r="W48" s="132"/>
      <c r="X48" s="442"/>
      <c r="Y48" s="147">
        <f>COUNTA($M48:$X48)</f>
        <v>1</v>
      </c>
      <c r="Z48" s="149">
        <f t="shared" si="19"/>
        <v>1</v>
      </c>
      <c r="AA48" s="150">
        <f t="shared" si="20"/>
        <v>0</v>
      </c>
      <c r="AB48" s="147">
        <f t="array" ref="AB48">(SUM(LEN($M48:$X48)-LEN(SUBSTITUTE($M48:$X48,"역삼","")))/LEN("역삼"))</f>
        <v>0</v>
      </c>
      <c r="AC48" s="147">
        <f t="array" ref="AC48">SUM(SUM(LEN($M48:X48)-LEN(SUBSTITUTE($M48:X48,"선릉","")))/LEN("선릉"),SUM(LEN(M48:$X48)-LEN(SUBSTITUTE($M48:$X48,"가산","")))/LEN("가산"))</f>
        <v>0</v>
      </c>
      <c r="AD48" s="150">
        <f t="shared" si="7"/>
        <v>1</v>
      </c>
      <c r="AE48" s="147">
        <f t="array" ref="AE48">(SUM(LEN($M48:$X48)-LEN(SUBSTITUTE($M48:$X48,"대전","")))/LEN("대전"))</f>
        <v>0</v>
      </c>
      <c r="AF48" s="147">
        <f t="array" ref="AF48">(SUM(LEN($M48:$X48)-LEN(SUBSTITUTE($M48:$X48,"대구","")))/LEN("대구"))</f>
        <v>0</v>
      </c>
      <c r="AG48" s="147">
        <f t="array" ref="AG48">(SUM(LEN($M48:$X48)-LEN(SUBSTITUTE($M48:$X48,"부산","")))/LEN("부산"))</f>
        <v>1</v>
      </c>
      <c r="AH48" s="147">
        <f t="array" ref="AH48">(SUM(LEN($M48:$X48)-LEN(SUBSTITUTE($M48:$X48,"광주","")))/LEN("광주"))</f>
        <v>0</v>
      </c>
      <c r="AI48" s="147">
        <f t="array" ref="AI48">SUM(SUM(LEN($M48:$X48)-LEN(SUBSTITUTE($M48:$X48,"수원","")))/LEN("수원"),SUM(LEN($M48:$X48)-LEN(SUBSTITUTE($M48:$X48,"춘천","")))/LEN("춘천"),SUM(LEN($M48:$X48)-LEN(SUBSTITUTE($M48:$X48,"의정부","")))/LEN("의정부"),SUM(LEN($M48:$X48)-LEN(SUBSTITUTE($M48:$X48,"원주","")))/LEN("원주"))</f>
        <v>0</v>
      </c>
      <c r="AJ48" s="147">
        <f t="array" ref="AJ48">(SUM(LEN($M48:$X48)-LEN(SUBSTITUTE($M48:$X48,"청주","")))/LEN("청주"))</f>
        <v>0</v>
      </c>
      <c r="AK48" s="147">
        <f t="array" ref="AK48">(SUM(LEN($M48:$X48)-LEN(SUBSTITUTE($M48:$X48,"인천","")))/LEN("인천"))</f>
        <v>0</v>
      </c>
      <c r="AL48" s="147">
        <f t="array" ref="AL48">SUM(SUM(LEN($M48:X48)-LEN(SUBSTITUTE($M48:X48,"충북","")))/LEN("충북"),SUM(LEN(M48:$X48)-LEN(SUBSTITUTE($M48:$X48,"아산","")))/LEN("아산"))</f>
        <v>0</v>
      </c>
      <c r="AM48" s="147">
        <f t="array" ref="AM48">(SUM(LEN($M48:$X48)-LEN(SUBSTITUTE($M48:$X48,"울산","")))/LEN("울산"))</f>
        <v>0</v>
      </c>
      <c r="AN48" s="147">
        <f t="array" ref="AN48">(SUM(LEN($M48:$X48)-LEN(SUBSTITUTE($M48:$X48,"창원","")))/LEN("창원"))</f>
        <v>0</v>
      </c>
      <c r="AO48" s="147">
        <f t="array" ref="AO48">(SUM(LEN($M48:$X48)-LEN(SUBSTITUTE($M48:$X48,"전주","")))/LEN("전주"))</f>
        <v>0</v>
      </c>
      <c r="AP48" s="153">
        <f t="shared" si="21"/>
        <v>1</v>
      </c>
      <c r="AQ48" s="151">
        <f t="shared" si="8"/>
        <v>0</v>
      </c>
      <c r="AR48" s="148">
        <f t="shared" si="9"/>
        <v>0</v>
      </c>
      <c r="AS48" s="148">
        <f t="shared" si="9"/>
        <v>0</v>
      </c>
      <c r="AT48" s="151">
        <f t="shared" si="22"/>
        <v>1</v>
      </c>
      <c r="AU48" s="148">
        <f t="shared" si="23"/>
        <v>0</v>
      </c>
      <c r="AV48" s="148">
        <f t="shared" si="23"/>
        <v>0</v>
      </c>
      <c r="AW48" s="148">
        <f t="shared" si="23"/>
        <v>1</v>
      </c>
      <c r="AX48" s="148">
        <f t="shared" si="11"/>
        <v>0</v>
      </c>
      <c r="AY48" s="148">
        <f t="shared" si="11"/>
        <v>0</v>
      </c>
      <c r="AZ48" s="148">
        <f t="shared" si="11"/>
        <v>0</v>
      </c>
      <c r="BA48" s="148">
        <f t="shared" si="11"/>
        <v>0</v>
      </c>
      <c r="BB48" s="148">
        <f t="shared" si="11"/>
        <v>0</v>
      </c>
      <c r="BC48" s="148">
        <f t="shared" si="11"/>
        <v>0</v>
      </c>
      <c r="BD48" s="148">
        <f t="shared" si="11"/>
        <v>0</v>
      </c>
      <c r="BE48" s="148">
        <f t="shared" si="11"/>
        <v>0</v>
      </c>
      <c r="BF48" s="638"/>
      <c r="BG48" s="638"/>
      <c r="BH48" t="str">
        <f>IF(G48="","",VLOOKUP(G48,과정코드!$A$2:$B$494,2,0))</f>
        <v>COL0104421</v>
      </c>
      <c r="BI48" s="261"/>
    </row>
    <row r="49" spans="1:61" ht="23.1" customHeight="1">
      <c r="A49" s="787"/>
      <c r="B49" s="4">
        <v>38</v>
      </c>
      <c r="C49" s="161" t="s">
        <v>20</v>
      </c>
      <c r="D49" s="18" t="s">
        <v>21</v>
      </c>
      <c r="E49" s="18"/>
      <c r="F49" s="18" t="s">
        <v>362</v>
      </c>
      <c r="G49" s="476" t="s">
        <v>80</v>
      </c>
      <c r="H49" s="93" t="str">
        <f t="shared" si="6"/>
        <v>바로가기</v>
      </c>
      <c r="I49" s="24">
        <v>2</v>
      </c>
      <c r="J49" s="25">
        <v>14</v>
      </c>
      <c r="K49" s="345">
        <v>510</v>
      </c>
      <c r="L49" s="345">
        <v>560</v>
      </c>
      <c r="M49" s="132"/>
      <c r="N49" s="28"/>
      <c r="O49" s="132" t="s">
        <v>2535</v>
      </c>
      <c r="P49" s="28"/>
      <c r="Q49" s="132"/>
      <c r="R49" s="28" t="s">
        <v>62</v>
      </c>
      <c r="S49" s="132"/>
      <c r="T49" s="28"/>
      <c r="U49" s="132" t="s">
        <v>252</v>
      </c>
      <c r="V49" s="475"/>
      <c r="W49" s="132"/>
      <c r="X49" s="442"/>
      <c r="Y49" s="147">
        <f t="shared" ref="Y49" si="24">COUNTA($M49:$X49)</f>
        <v>3</v>
      </c>
      <c r="Z49" s="149">
        <f t="shared" ref="Z49" si="25">AA49+AD49</f>
        <v>3</v>
      </c>
      <c r="AA49" s="150">
        <f t="shared" ref="AA49" si="26">AB49+AC49</f>
        <v>0</v>
      </c>
      <c r="AB49" s="147">
        <f t="array" ref="AB49">(SUM(LEN($M49:$X49)-LEN(SUBSTITUTE($M49:$X49,"역삼","")))/LEN("역삼"))</f>
        <v>0</v>
      </c>
      <c r="AC49" s="147">
        <f t="array" ref="AC49">SUM(SUM(LEN($M49:X49)-LEN(SUBSTITUTE($M49:X49,"선릉","")))/LEN("선릉"),SUM(LEN(M49:$X49)-LEN(SUBSTITUTE($M49:$X49,"가산","")))/LEN("가산"))</f>
        <v>0</v>
      </c>
      <c r="AD49" s="150">
        <f t="shared" ref="AD49" si="27">SUM(AE49:AO49)</f>
        <v>3</v>
      </c>
      <c r="AE49" s="147">
        <f t="array" ref="AE49">(SUM(LEN($M49:$X49)-LEN(SUBSTITUTE($M49:$X49,"대전","")))/LEN("대전"))</f>
        <v>0</v>
      </c>
      <c r="AF49" s="147">
        <f t="array" ref="AF49">(SUM(LEN($M49:$X49)-LEN(SUBSTITUTE($M49:$X49,"대구","")))/LEN("대구"))</f>
        <v>1</v>
      </c>
      <c r="AG49" s="147">
        <f t="array" ref="AG49">(SUM(LEN($M49:$X49)-LEN(SUBSTITUTE($M49:$X49,"부산","")))/LEN("부산"))</f>
        <v>2</v>
      </c>
      <c r="AH49" s="147">
        <f t="array" ref="AH49">(SUM(LEN($M49:$X49)-LEN(SUBSTITUTE($M49:$X49,"광주","")))/LEN("광주"))</f>
        <v>0</v>
      </c>
      <c r="AI49" s="147">
        <f t="array" ref="AI49">SUM(SUM(LEN($M49:$X49)-LEN(SUBSTITUTE($M49:$X49,"수원","")))/LEN("수원"),SUM(LEN($M49:$X49)-LEN(SUBSTITUTE($M49:$X49,"춘천","")))/LEN("춘천"),SUM(LEN($M49:$X49)-LEN(SUBSTITUTE($M49:$X49,"의정부","")))/LEN("의정부"),SUM(LEN($M49:$X49)-LEN(SUBSTITUTE($M49:$X49,"원주","")))/LEN("원주"))</f>
        <v>0</v>
      </c>
      <c r="AJ49" s="147">
        <f t="array" ref="AJ49">(SUM(LEN($M49:$X49)-LEN(SUBSTITUTE($M49:$X49,"청주","")))/LEN("청주"))</f>
        <v>0</v>
      </c>
      <c r="AK49" s="147">
        <f t="array" ref="AK49">(SUM(LEN($M49:$X49)-LEN(SUBSTITUTE($M49:$X49,"인천","")))/LEN("인천"))</f>
        <v>0</v>
      </c>
      <c r="AL49" s="147">
        <f t="array" ref="AL49">SUM(SUM(LEN($M49:X49)-LEN(SUBSTITUTE($M49:X49,"충북","")))/LEN("충북"),SUM(LEN(M49:$X49)-LEN(SUBSTITUTE($M49:$X49,"아산","")))/LEN("아산"))</f>
        <v>0</v>
      </c>
      <c r="AM49" s="147">
        <f t="array" ref="AM49">(SUM(LEN($M49:$X49)-LEN(SUBSTITUTE($M49:$X49,"울산","")))/LEN("울산"))</f>
        <v>0</v>
      </c>
      <c r="AN49" s="147">
        <f t="array" ref="AN49">(SUM(LEN($M49:$X49)-LEN(SUBSTITUTE($M49:$X49,"창원","")))/LEN("창원"))</f>
        <v>0</v>
      </c>
      <c r="AO49" s="147">
        <f t="array" ref="AO49">(SUM(LEN($M49:$X49)-LEN(SUBSTITUTE($M49:$X49,"전주","")))/LEN("전주"))</f>
        <v>0</v>
      </c>
      <c r="AP49" s="153">
        <f t="shared" ref="AP49" si="28">AQ49+AT49</f>
        <v>6</v>
      </c>
      <c r="AQ49" s="151">
        <f t="shared" ref="AQ49" si="29">AR49+AS49</f>
        <v>0</v>
      </c>
      <c r="AR49" s="148">
        <f t="shared" ref="AR49:AS49" si="30">$I49*AB49</f>
        <v>0</v>
      </c>
      <c r="AS49" s="148">
        <f t="shared" si="30"/>
        <v>0</v>
      </c>
      <c r="AT49" s="151">
        <f t="shared" ref="AT49" si="31">SUM(AU49:BE49)</f>
        <v>6</v>
      </c>
      <c r="AU49" s="148">
        <f t="shared" si="23"/>
        <v>0</v>
      </c>
      <c r="AV49" s="148">
        <f t="shared" si="23"/>
        <v>2</v>
      </c>
      <c r="AW49" s="148">
        <f t="shared" si="23"/>
        <v>4</v>
      </c>
      <c r="AX49" s="148">
        <f t="shared" si="23"/>
        <v>0</v>
      </c>
      <c r="AY49" s="148">
        <f t="shared" si="23"/>
        <v>0</v>
      </c>
      <c r="AZ49" s="148">
        <f t="shared" si="23"/>
        <v>0</v>
      </c>
      <c r="BA49" s="148">
        <f t="shared" si="23"/>
        <v>0</v>
      </c>
      <c r="BB49" s="148">
        <f t="shared" si="23"/>
        <v>0</v>
      </c>
      <c r="BC49" s="148">
        <f t="shared" si="23"/>
        <v>0</v>
      </c>
      <c r="BD49" s="148">
        <f t="shared" si="23"/>
        <v>0</v>
      </c>
      <c r="BE49" s="148">
        <f t="shared" si="23"/>
        <v>0</v>
      </c>
      <c r="BF49" s="638"/>
      <c r="BG49" s="638"/>
      <c r="BH49" t="str">
        <f>IF(G49="","",VLOOKUP(G49,과정코드!$A$2:$B$494,2,0))</f>
        <v>COL0104422</v>
      </c>
      <c r="BI49" s="261"/>
    </row>
    <row r="50" spans="1:61" ht="30" customHeight="1">
      <c r="A50" s="474" t="s">
        <v>1671</v>
      </c>
      <c r="B50" s="90"/>
      <c r="C50" s="90"/>
      <c r="D50" s="90"/>
      <c r="E50" s="90"/>
      <c r="F50" s="90"/>
      <c r="G50" s="90"/>
      <c r="H50" s="95"/>
      <c r="I50" s="90"/>
      <c r="J50" s="90"/>
      <c r="K50" s="90"/>
      <c r="L50" s="91"/>
      <c r="M50" s="37" t="s">
        <v>16</v>
      </c>
      <c r="N50" s="37" t="s">
        <v>7</v>
      </c>
      <c r="O50" s="37" t="s">
        <v>9</v>
      </c>
      <c r="P50" s="37" t="s">
        <v>1</v>
      </c>
      <c r="Q50" s="37" t="s">
        <v>14</v>
      </c>
      <c r="R50" s="37" t="s">
        <v>0</v>
      </c>
      <c r="S50" s="37" t="s">
        <v>17</v>
      </c>
      <c r="T50" s="37" t="s">
        <v>13</v>
      </c>
      <c r="U50" s="37" t="s">
        <v>2</v>
      </c>
      <c r="V50" s="37" t="s">
        <v>11</v>
      </c>
      <c r="W50" s="37" t="s">
        <v>8</v>
      </c>
      <c r="X50" s="37" t="s">
        <v>19</v>
      </c>
      <c r="Y50" s="152">
        <f t="shared" ref="Y50:BE50" si="32">SUM(Y51:Y55)</f>
        <v>9</v>
      </c>
      <c r="Z50" s="152">
        <f t="shared" si="32"/>
        <v>9</v>
      </c>
      <c r="AA50" s="152">
        <f t="shared" si="32"/>
        <v>0</v>
      </c>
      <c r="AB50" s="152">
        <f t="shared" si="32"/>
        <v>0</v>
      </c>
      <c r="AC50" s="152">
        <f t="shared" si="32"/>
        <v>0</v>
      </c>
      <c r="AD50" s="152">
        <f t="shared" si="32"/>
        <v>9</v>
      </c>
      <c r="AE50" s="152">
        <f t="shared" si="32"/>
        <v>0</v>
      </c>
      <c r="AF50" s="152">
        <f t="shared" si="32"/>
        <v>2</v>
      </c>
      <c r="AG50" s="152">
        <f t="shared" si="32"/>
        <v>7</v>
      </c>
      <c r="AH50" s="152">
        <f t="shared" si="32"/>
        <v>0</v>
      </c>
      <c r="AI50" s="152">
        <f t="shared" si="32"/>
        <v>0</v>
      </c>
      <c r="AJ50" s="152">
        <f t="shared" si="32"/>
        <v>0</v>
      </c>
      <c r="AK50" s="152">
        <f t="shared" si="32"/>
        <v>0</v>
      </c>
      <c r="AL50" s="152">
        <f t="shared" si="32"/>
        <v>0</v>
      </c>
      <c r="AM50" s="152">
        <f t="shared" si="32"/>
        <v>0</v>
      </c>
      <c r="AN50" s="152">
        <f t="shared" si="32"/>
        <v>0</v>
      </c>
      <c r="AO50" s="152">
        <f t="shared" si="32"/>
        <v>0</v>
      </c>
      <c r="AP50" s="152">
        <f t="shared" si="32"/>
        <v>17</v>
      </c>
      <c r="AQ50" s="152">
        <f t="shared" si="32"/>
        <v>0</v>
      </c>
      <c r="AR50" s="152">
        <f t="shared" si="32"/>
        <v>0</v>
      </c>
      <c r="AS50" s="152">
        <f t="shared" si="32"/>
        <v>0</v>
      </c>
      <c r="AT50" s="152">
        <f t="shared" si="32"/>
        <v>17</v>
      </c>
      <c r="AU50" s="152">
        <f t="shared" si="32"/>
        <v>0</v>
      </c>
      <c r="AV50" s="152">
        <f t="shared" si="32"/>
        <v>4</v>
      </c>
      <c r="AW50" s="152">
        <f t="shared" si="32"/>
        <v>13</v>
      </c>
      <c r="AX50" s="152">
        <f t="shared" si="32"/>
        <v>0</v>
      </c>
      <c r="AY50" s="152">
        <f t="shared" si="32"/>
        <v>0</v>
      </c>
      <c r="AZ50" s="152">
        <f t="shared" si="32"/>
        <v>0</v>
      </c>
      <c r="BA50" s="152">
        <f t="shared" si="32"/>
        <v>0</v>
      </c>
      <c r="BB50" s="152">
        <f t="shared" si="32"/>
        <v>0</v>
      </c>
      <c r="BC50" s="152">
        <f t="shared" si="32"/>
        <v>0</v>
      </c>
      <c r="BD50" s="152">
        <f t="shared" si="32"/>
        <v>0</v>
      </c>
      <c r="BE50" s="152">
        <f t="shared" si="32"/>
        <v>0</v>
      </c>
      <c r="BF50" s="152"/>
      <c r="BG50" s="152"/>
      <c r="BH50" t="str">
        <f>IF(G50="","",VLOOKUP(G50,과정코드!$A$2:$B$494,2,0))</f>
        <v/>
      </c>
      <c r="BI50" s="261"/>
    </row>
    <row r="51" spans="1:61" ht="23.1" customHeight="1">
      <c r="A51" s="769" t="s">
        <v>37</v>
      </c>
      <c r="B51" s="4">
        <v>39</v>
      </c>
      <c r="C51" s="161" t="s">
        <v>20</v>
      </c>
      <c r="D51" s="18" t="s">
        <v>21</v>
      </c>
      <c r="E51" s="18"/>
      <c r="F51" s="154"/>
      <c r="G51" s="138" t="s">
        <v>85</v>
      </c>
      <c r="H51" s="93" t="str">
        <f t="shared" si="6"/>
        <v>바로가기</v>
      </c>
      <c r="I51" s="31">
        <v>2</v>
      </c>
      <c r="J51" s="29">
        <v>14</v>
      </c>
      <c r="K51" s="17">
        <v>450</v>
      </c>
      <c r="L51" s="17">
        <v>500</v>
      </c>
      <c r="M51" s="135"/>
      <c r="N51" s="23"/>
      <c r="O51" s="135"/>
      <c r="P51" s="23"/>
      <c r="Q51" s="135" t="s">
        <v>54</v>
      </c>
      <c r="R51" s="23"/>
      <c r="S51" s="135" t="s">
        <v>238</v>
      </c>
      <c r="T51" s="100"/>
      <c r="U51" s="135"/>
      <c r="V51" s="100"/>
      <c r="W51" s="135" t="s">
        <v>76</v>
      </c>
      <c r="X51" s="100"/>
      <c r="Y51" s="147">
        <f>COUNTA($M51:$X51)</f>
        <v>3</v>
      </c>
      <c r="Z51" s="149">
        <f t="shared" ref="Z51:Z55" si="33">AA51+AD51</f>
        <v>3</v>
      </c>
      <c r="AA51" s="150">
        <f t="shared" ref="AA51:AA55" si="34">AB51+AC51</f>
        <v>0</v>
      </c>
      <c r="AB51" s="147">
        <f t="array" ref="AB51">(SUM(LEN($M51:$X51)-LEN(SUBSTITUTE($M51:$X51,"역삼","")))/LEN("역삼"))</f>
        <v>0</v>
      </c>
      <c r="AC51" s="147">
        <f t="array" ref="AC51">SUM(SUM(LEN($M51:X51)-LEN(SUBSTITUTE($M51:X51,"선릉","")))/LEN("선릉"),SUM(LEN(M51:$X51)-LEN(SUBSTITUTE($M51:$X51,"가산","")))/LEN("가산"))</f>
        <v>0</v>
      </c>
      <c r="AD51" s="150">
        <f t="shared" ref="AD51" si="35">SUM(AE51:AO51)</f>
        <v>3</v>
      </c>
      <c r="AE51" s="147">
        <f t="array" ref="AE51">(SUM(LEN($M51:$X51)-LEN(SUBSTITUTE($M51:$X51,"대전","")))/LEN("대전"))</f>
        <v>0</v>
      </c>
      <c r="AF51" s="147">
        <f t="array" ref="AF51">(SUM(LEN($M51:$X51)-LEN(SUBSTITUTE($M51:$X51,"대구","")))/LEN("대구"))</f>
        <v>1</v>
      </c>
      <c r="AG51" s="147">
        <f t="array" ref="AG51">(SUM(LEN($M51:$X51)-LEN(SUBSTITUTE($M51:$X51,"부산","")))/LEN("부산"))</f>
        <v>2</v>
      </c>
      <c r="AH51" s="147">
        <f t="array" ref="AH51">(SUM(LEN($M51:$X51)-LEN(SUBSTITUTE($M51:$X51,"광주","")))/LEN("광주"))</f>
        <v>0</v>
      </c>
      <c r="AI51" s="147">
        <f t="array" ref="AI51">SUM(SUM(LEN($M51:$X51)-LEN(SUBSTITUTE($M51:$X51,"수원","")))/LEN("수원"),SUM(LEN($M51:$X51)-LEN(SUBSTITUTE($M51:$X51,"춘천","")))/LEN("춘천"),SUM(LEN($M51:$X51)-LEN(SUBSTITUTE($M51:$X51,"의정부","")))/LEN("의정부"),SUM(LEN($M51:$X51)-LEN(SUBSTITUTE($M51:$X51,"원주","")))/LEN("원주"))</f>
        <v>0</v>
      </c>
      <c r="AJ51" s="147">
        <f t="array" ref="AJ51">(SUM(LEN($M51:$X51)-LEN(SUBSTITUTE($M51:$X51,"청주","")))/LEN("청주"))</f>
        <v>0</v>
      </c>
      <c r="AK51" s="147">
        <f t="array" ref="AK51">(SUM(LEN($M51:$X51)-LEN(SUBSTITUTE($M51:$X51,"인천","")))/LEN("인천"))</f>
        <v>0</v>
      </c>
      <c r="AL51" s="147">
        <f t="array" ref="AL51">SUM(SUM(LEN($M51:X51)-LEN(SUBSTITUTE($M51:X51,"충북","")))/LEN("충북"),SUM(LEN(M51:$X51)-LEN(SUBSTITUTE($M51:$X51,"아산","")))/LEN("아산"))</f>
        <v>0</v>
      </c>
      <c r="AM51" s="147">
        <f t="array" ref="AM51">(SUM(LEN($M51:$X51)-LEN(SUBSTITUTE($M51:$X51,"울산","")))/LEN("울산"))</f>
        <v>0</v>
      </c>
      <c r="AN51" s="147">
        <f t="array" ref="AN51">(SUM(LEN($M51:$X51)-LEN(SUBSTITUTE($M51:$X51,"창원","")))/LEN("창원"))</f>
        <v>0</v>
      </c>
      <c r="AO51" s="147">
        <f t="array" ref="AO51">(SUM(LEN($M51:$X51)-LEN(SUBSTITUTE($M51:$X51,"전주","")))/LEN("전주"))</f>
        <v>0</v>
      </c>
      <c r="AP51" s="153">
        <f t="shared" ref="AP51:AP55" si="36">AQ51+AT51</f>
        <v>6</v>
      </c>
      <c r="AQ51" s="151">
        <f t="shared" ref="AQ51:AQ55" si="37">AR51+AS51</f>
        <v>0</v>
      </c>
      <c r="AR51" s="148">
        <f t="shared" ref="AR51:AS54" si="38">$I51*AB51</f>
        <v>0</v>
      </c>
      <c r="AS51" s="148">
        <f t="shared" si="38"/>
        <v>0</v>
      </c>
      <c r="AT51" s="151">
        <f t="shared" ref="AT51" si="39">SUM(AU51:BE51)</f>
        <v>6</v>
      </c>
      <c r="AU51" s="148">
        <f t="shared" ref="AU51:BE54" si="40">$I51*AE51</f>
        <v>0</v>
      </c>
      <c r="AV51" s="148">
        <f t="shared" si="40"/>
        <v>2</v>
      </c>
      <c r="AW51" s="148">
        <f t="shared" si="40"/>
        <v>4</v>
      </c>
      <c r="AX51" s="148">
        <f t="shared" si="40"/>
        <v>0</v>
      </c>
      <c r="AY51" s="148">
        <f t="shared" si="40"/>
        <v>0</v>
      </c>
      <c r="AZ51" s="148">
        <f t="shared" si="40"/>
        <v>0</v>
      </c>
      <c r="BA51" s="148">
        <f t="shared" si="40"/>
        <v>0</v>
      </c>
      <c r="BB51" s="148">
        <f t="shared" si="40"/>
        <v>0</v>
      </c>
      <c r="BC51" s="148">
        <f t="shared" si="40"/>
        <v>0</v>
      </c>
      <c r="BD51" s="148">
        <f t="shared" si="40"/>
        <v>0</v>
      </c>
      <c r="BE51" s="148">
        <f t="shared" si="40"/>
        <v>0</v>
      </c>
      <c r="BF51" s="638"/>
      <c r="BG51" s="638"/>
      <c r="BH51" t="str">
        <f>IF(G51="","",VLOOKUP(G51,과정코드!$A$2:$B$494,2,0))</f>
        <v>COL0104431</v>
      </c>
      <c r="BI51" s="261"/>
    </row>
    <row r="52" spans="1:61" ht="23.1" customHeight="1">
      <c r="A52" s="770"/>
      <c r="B52" s="4">
        <v>40</v>
      </c>
      <c r="C52" s="161" t="s">
        <v>20</v>
      </c>
      <c r="D52" s="18" t="s">
        <v>21</v>
      </c>
      <c r="E52" s="18"/>
      <c r="F52" s="154"/>
      <c r="G52" s="673" t="s">
        <v>415</v>
      </c>
      <c r="H52" s="93" t="str">
        <f t="shared" si="6"/>
        <v>바로가기</v>
      </c>
      <c r="I52" s="24">
        <v>3</v>
      </c>
      <c r="J52" s="25">
        <v>21</v>
      </c>
      <c r="K52" s="17">
        <v>600</v>
      </c>
      <c r="L52" s="17">
        <v>660</v>
      </c>
      <c r="M52" s="135"/>
      <c r="N52" s="109"/>
      <c r="O52" s="135"/>
      <c r="P52" s="109"/>
      <c r="Q52" s="135"/>
      <c r="R52" s="100" t="s">
        <v>871</v>
      </c>
      <c r="S52" s="135"/>
      <c r="T52" s="100"/>
      <c r="U52" s="135"/>
      <c r="V52" s="100"/>
      <c r="W52" s="135"/>
      <c r="X52" s="100"/>
      <c r="Y52" s="147">
        <f t="shared" ref="Y52:Y55" si="41">COUNTA($M52:$X52)</f>
        <v>1</v>
      </c>
      <c r="Z52" s="149">
        <f t="shared" si="33"/>
        <v>1</v>
      </c>
      <c r="AA52" s="150">
        <f t="shared" si="34"/>
        <v>0</v>
      </c>
      <c r="AB52" s="147">
        <f t="array" ref="AB52">(SUM(LEN($M52:$X52)-LEN(SUBSTITUTE($M52:$X52,"역삼","")))/LEN("역삼"))</f>
        <v>0</v>
      </c>
      <c r="AC52" s="147">
        <f t="array" ref="AC52">SUM(SUM(LEN($M52:X52)-LEN(SUBSTITUTE($M52:X52,"선릉","")))/LEN("선릉"),SUM(LEN(M52:$X52)-LEN(SUBSTITUTE($M52:$X52,"가산","")))/LEN("가산"))</f>
        <v>0</v>
      </c>
      <c r="AD52" s="150">
        <f t="shared" ref="AD52:AD55" si="42">SUM(AE52:AO52)</f>
        <v>1</v>
      </c>
      <c r="AE52" s="147">
        <f t="array" ref="AE52">(SUM(LEN($M52:$X52)-LEN(SUBSTITUTE($M52:$X52,"대전","")))/LEN("대전"))</f>
        <v>0</v>
      </c>
      <c r="AF52" s="147">
        <f t="array" ref="AF52">(SUM(LEN($M52:$X52)-LEN(SUBSTITUTE($M52:$X52,"대구","")))/LEN("대구"))</f>
        <v>0</v>
      </c>
      <c r="AG52" s="147">
        <f t="array" ref="AG52">(SUM(LEN($M52:$X52)-LEN(SUBSTITUTE($M52:$X52,"부산","")))/LEN("부산"))</f>
        <v>1</v>
      </c>
      <c r="AH52" s="147">
        <f t="array" ref="AH52">(SUM(LEN($M52:$X52)-LEN(SUBSTITUTE($M52:$X52,"광주","")))/LEN("광주"))</f>
        <v>0</v>
      </c>
      <c r="AI52" s="147">
        <f t="array" ref="AI52">SUM(SUM(LEN($M52:$X52)-LEN(SUBSTITUTE($M52:$X52,"수원","")))/LEN("수원"),SUM(LEN($M52:$X52)-LEN(SUBSTITUTE($M52:$X52,"춘천","")))/LEN("춘천"),SUM(LEN($M52:$X52)-LEN(SUBSTITUTE($M52:$X52,"의정부","")))/LEN("의정부"),SUM(LEN($M52:$X52)-LEN(SUBSTITUTE($M52:$X52,"원주","")))/LEN("원주"))</f>
        <v>0</v>
      </c>
      <c r="AJ52" s="147">
        <f t="array" ref="AJ52">(SUM(LEN($M52:$X52)-LEN(SUBSTITUTE($M52:$X52,"청주","")))/LEN("청주"))</f>
        <v>0</v>
      </c>
      <c r="AK52" s="147">
        <f t="array" ref="AK52">(SUM(LEN($M52:$X52)-LEN(SUBSTITUTE($M52:$X52,"인천","")))/LEN("인천"))</f>
        <v>0</v>
      </c>
      <c r="AL52" s="147">
        <f t="array" ref="AL52">SUM(SUM(LEN($M52:X52)-LEN(SUBSTITUTE($M52:X52,"충북","")))/LEN("충북"),SUM(LEN(M52:$X52)-LEN(SUBSTITUTE($M52:$X52,"아산","")))/LEN("아산"))</f>
        <v>0</v>
      </c>
      <c r="AM52" s="147">
        <f t="array" ref="AM52">(SUM(LEN($M52:$X52)-LEN(SUBSTITUTE($M52:$X52,"울산","")))/LEN("울산"))</f>
        <v>0</v>
      </c>
      <c r="AN52" s="147">
        <f t="array" ref="AN52">(SUM(LEN($M52:$X52)-LEN(SUBSTITUTE($M52:$X52,"창원","")))/LEN("창원"))</f>
        <v>0</v>
      </c>
      <c r="AO52" s="147">
        <f t="array" ref="AO52">(SUM(LEN($M52:$X52)-LEN(SUBSTITUTE($M52:$X52,"전주","")))/LEN("전주"))</f>
        <v>0</v>
      </c>
      <c r="AP52" s="153">
        <f t="shared" si="36"/>
        <v>3</v>
      </c>
      <c r="AQ52" s="151">
        <f t="shared" si="37"/>
        <v>0</v>
      </c>
      <c r="AR52" s="148">
        <f t="shared" si="38"/>
        <v>0</v>
      </c>
      <c r="AS52" s="148">
        <f t="shared" si="38"/>
        <v>0</v>
      </c>
      <c r="AT52" s="151">
        <f t="shared" ref="AT52:AT55" si="43">SUM(AU52:BE52)</f>
        <v>3</v>
      </c>
      <c r="AU52" s="148">
        <f t="shared" si="40"/>
        <v>0</v>
      </c>
      <c r="AV52" s="148">
        <f t="shared" si="40"/>
        <v>0</v>
      </c>
      <c r="AW52" s="148">
        <f t="shared" si="40"/>
        <v>3</v>
      </c>
      <c r="AX52" s="148">
        <f t="shared" si="40"/>
        <v>0</v>
      </c>
      <c r="AY52" s="148">
        <f t="shared" si="40"/>
        <v>0</v>
      </c>
      <c r="AZ52" s="148">
        <f t="shared" si="40"/>
        <v>0</v>
      </c>
      <c r="BA52" s="148">
        <f t="shared" si="40"/>
        <v>0</v>
      </c>
      <c r="BB52" s="148">
        <f t="shared" si="40"/>
        <v>0</v>
      </c>
      <c r="BC52" s="148">
        <f t="shared" si="40"/>
        <v>0</v>
      </c>
      <c r="BD52" s="148">
        <f t="shared" si="40"/>
        <v>0</v>
      </c>
      <c r="BE52" s="148">
        <f t="shared" si="40"/>
        <v>0</v>
      </c>
      <c r="BF52" s="638"/>
      <c r="BG52" s="638"/>
      <c r="BH52" t="str">
        <f>IF(G52="","",VLOOKUP(G52,과정코드!$A$2:$B$494,2,0))</f>
        <v>COL0104426</v>
      </c>
      <c r="BI52" s="261"/>
    </row>
    <row r="53" spans="1:61" ht="23.1" customHeight="1">
      <c r="A53" s="770" t="s">
        <v>2538</v>
      </c>
      <c r="B53" s="4">
        <v>41</v>
      </c>
      <c r="C53" s="161" t="s">
        <v>20</v>
      </c>
      <c r="D53" s="18" t="s">
        <v>21</v>
      </c>
      <c r="E53" s="18"/>
      <c r="F53" s="154"/>
      <c r="G53" s="103" t="s">
        <v>100</v>
      </c>
      <c r="H53" s="93" t="str">
        <f t="shared" si="6"/>
        <v>바로가기</v>
      </c>
      <c r="I53" s="24">
        <v>2</v>
      </c>
      <c r="J53" s="25">
        <v>14</v>
      </c>
      <c r="K53" s="17">
        <v>430</v>
      </c>
      <c r="L53" s="17">
        <v>480</v>
      </c>
      <c r="M53" s="132"/>
      <c r="N53" s="99"/>
      <c r="O53" s="132" t="s">
        <v>249</v>
      </c>
      <c r="P53" s="20"/>
      <c r="Q53" s="132"/>
      <c r="R53" s="99" t="s">
        <v>405</v>
      </c>
      <c r="S53" s="132"/>
      <c r="T53" s="100"/>
      <c r="U53" s="132"/>
      <c r="V53" s="99"/>
      <c r="W53" s="132" t="s">
        <v>744</v>
      </c>
      <c r="X53" s="20"/>
      <c r="Y53" s="147">
        <f t="shared" si="41"/>
        <v>3</v>
      </c>
      <c r="Z53" s="149">
        <f t="shared" si="33"/>
        <v>3</v>
      </c>
      <c r="AA53" s="150">
        <f t="shared" si="34"/>
        <v>0</v>
      </c>
      <c r="AB53" s="147">
        <f t="array" ref="AB53">(SUM(LEN($M53:$X53)-LEN(SUBSTITUTE($M53:$X53,"역삼","")))/LEN("역삼"))</f>
        <v>0</v>
      </c>
      <c r="AC53" s="147">
        <f t="array" ref="AC53">SUM(SUM(LEN($M53:X53)-LEN(SUBSTITUTE($M53:X53,"선릉","")))/LEN("선릉"),SUM(LEN(M53:$X53)-LEN(SUBSTITUTE($M53:$X53,"가산","")))/LEN("가산"))</f>
        <v>0</v>
      </c>
      <c r="AD53" s="150">
        <f t="shared" si="42"/>
        <v>3</v>
      </c>
      <c r="AE53" s="147">
        <f t="array" ref="AE53">(SUM(LEN($M53:$X53)-LEN(SUBSTITUTE($M53:$X53,"대전","")))/LEN("대전"))</f>
        <v>0</v>
      </c>
      <c r="AF53" s="147">
        <f t="array" ref="AF53">(SUM(LEN($M53:$X53)-LEN(SUBSTITUTE($M53:$X53,"대구","")))/LEN("대구"))</f>
        <v>1</v>
      </c>
      <c r="AG53" s="147">
        <f t="array" ref="AG53">(SUM(LEN($M53:$X53)-LEN(SUBSTITUTE($M53:$X53,"부산","")))/LEN("부산"))</f>
        <v>2</v>
      </c>
      <c r="AH53" s="147">
        <f t="array" ref="AH53">(SUM(LEN($M53:$X53)-LEN(SUBSTITUTE($M53:$X53,"광주","")))/LEN("광주"))</f>
        <v>0</v>
      </c>
      <c r="AI53" s="147">
        <f t="array" ref="AI53">SUM(SUM(LEN($M53:$X53)-LEN(SUBSTITUTE($M53:$X53,"수원","")))/LEN("수원"),SUM(LEN($M53:$X53)-LEN(SUBSTITUTE($M53:$X53,"춘천","")))/LEN("춘천"),SUM(LEN($M53:$X53)-LEN(SUBSTITUTE($M53:$X53,"의정부","")))/LEN("의정부"),SUM(LEN($M53:$X53)-LEN(SUBSTITUTE($M53:$X53,"원주","")))/LEN("원주"))</f>
        <v>0</v>
      </c>
      <c r="AJ53" s="147">
        <f t="array" ref="AJ53">(SUM(LEN($M53:$X53)-LEN(SUBSTITUTE($M53:$X53,"청주","")))/LEN("청주"))</f>
        <v>0</v>
      </c>
      <c r="AK53" s="147">
        <f t="array" ref="AK53">(SUM(LEN($M53:$X53)-LEN(SUBSTITUTE($M53:$X53,"인천","")))/LEN("인천"))</f>
        <v>0</v>
      </c>
      <c r="AL53" s="147">
        <f t="array" ref="AL53">SUM(SUM(LEN($M53:X53)-LEN(SUBSTITUTE($M53:X53,"충북","")))/LEN("충북"),SUM(LEN(M53:$X53)-LEN(SUBSTITUTE($M53:$X53,"아산","")))/LEN("아산"))</f>
        <v>0</v>
      </c>
      <c r="AM53" s="147">
        <f t="array" ref="AM53">(SUM(LEN($M53:$X53)-LEN(SUBSTITUTE($M53:$X53,"울산","")))/LEN("울산"))</f>
        <v>0</v>
      </c>
      <c r="AN53" s="147">
        <f t="array" ref="AN53">(SUM(LEN($M53:$X53)-LEN(SUBSTITUTE($M53:$X53,"창원","")))/LEN("창원"))</f>
        <v>0</v>
      </c>
      <c r="AO53" s="147">
        <f t="array" ref="AO53">(SUM(LEN($M53:$X53)-LEN(SUBSTITUTE($M53:$X53,"전주","")))/LEN("전주"))</f>
        <v>0</v>
      </c>
      <c r="AP53" s="153">
        <f t="shared" si="36"/>
        <v>6</v>
      </c>
      <c r="AQ53" s="151">
        <f t="shared" si="37"/>
        <v>0</v>
      </c>
      <c r="AR53" s="148">
        <f t="shared" si="38"/>
        <v>0</v>
      </c>
      <c r="AS53" s="148">
        <f t="shared" si="38"/>
        <v>0</v>
      </c>
      <c r="AT53" s="151">
        <f t="shared" si="43"/>
        <v>6</v>
      </c>
      <c r="AU53" s="148">
        <f t="shared" si="40"/>
        <v>0</v>
      </c>
      <c r="AV53" s="148">
        <f t="shared" si="40"/>
        <v>2</v>
      </c>
      <c r="AW53" s="148">
        <f t="shared" si="40"/>
        <v>4</v>
      </c>
      <c r="AX53" s="148">
        <f t="shared" si="40"/>
        <v>0</v>
      </c>
      <c r="AY53" s="148">
        <f t="shared" si="40"/>
        <v>0</v>
      </c>
      <c r="AZ53" s="148">
        <f t="shared" si="40"/>
        <v>0</v>
      </c>
      <c r="BA53" s="148">
        <f t="shared" si="40"/>
        <v>0</v>
      </c>
      <c r="BB53" s="148">
        <f t="shared" si="40"/>
        <v>0</v>
      </c>
      <c r="BC53" s="148">
        <f t="shared" si="40"/>
        <v>0</v>
      </c>
      <c r="BD53" s="148">
        <f t="shared" si="40"/>
        <v>0</v>
      </c>
      <c r="BE53" s="148">
        <f t="shared" si="40"/>
        <v>0</v>
      </c>
      <c r="BF53" s="638"/>
      <c r="BG53" s="638"/>
      <c r="BH53" t="str">
        <f>IF(G53="","",VLOOKUP(G53,과정코드!$A$2:$B$494,2,0))</f>
        <v>COL0104437</v>
      </c>
      <c r="BI53" s="261"/>
    </row>
    <row r="54" spans="1:61" ht="23.1" customHeight="1">
      <c r="A54" s="770"/>
      <c r="B54" s="4">
        <v>42</v>
      </c>
      <c r="C54" s="161" t="s">
        <v>20</v>
      </c>
      <c r="D54" s="18" t="s">
        <v>21</v>
      </c>
      <c r="E54" s="18"/>
      <c r="F54" s="154"/>
      <c r="G54" s="140" t="s">
        <v>1850</v>
      </c>
      <c r="H54" s="93" t="str">
        <f t="shared" si="6"/>
        <v>바로가기</v>
      </c>
      <c r="I54" s="16">
        <v>1</v>
      </c>
      <c r="J54" s="22">
        <v>7</v>
      </c>
      <c r="K54" s="17">
        <v>230</v>
      </c>
      <c r="L54" s="17">
        <v>250</v>
      </c>
      <c r="M54" s="135"/>
      <c r="N54" s="23"/>
      <c r="O54" s="135"/>
      <c r="P54" s="23"/>
      <c r="Q54" s="135"/>
      <c r="R54" s="100"/>
      <c r="S54" s="135"/>
      <c r="T54" s="23"/>
      <c r="U54" s="135"/>
      <c r="V54" s="23"/>
      <c r="W54" s="135"/>
      <c r="X54" s="100" t="s">
        <v>2536</v>
      </c>
      <c r="Y54" s="147">
        <f t="shared" si="41"/>
        <v>1</v>
      </c>
      <c r="Z54" s="149">
        <f t="shared" si="33"/>
        <v>1</v>
      </c>
      <c r="AA54" s="150">
        <f t="shared" si="34"/>
        <v>0</v>
      </c>
      <c r="AB54" s="147">
        <f t="array" ref="AB54">(SUM(LEN($M54:$X54)-LEN(SUBSTITUTE($M54:$X54,"역삼","")))/LEN("역삼"))</f>
        <v>0</v>
      </c>
      <c r="AC54" s="147">
        <f t="array" ref="AC54">SUM(SUM(LEN($M54:X54)-LEN(SUBSTITUTE($M54:X54,"선릉","")))/LEN("선릉"),SUM(LEN(M54:$X54)-LEN(SUBSTITUTE($M54:$X54,"가산","")))/LEN("가산"))</f>
        <v>0</v>
      </c>
      <c r="AD54" s="150">
        <f t="shared" si="42"/>
        <v>1</v>
      </c>
      <c r="AE54" s="147">
        <f t="array" ref="AE54">(SUM(LEN($M54:$X54)-LEN(SUBSTITUTE($M54:$X54,"대전","")))/LEN("대전"))</f>
        <v>0</v>
      </c>
      <c r="AF54" s="147">
        <f t="array" ref="AF54">(SUM(LEN($M54:$X54)-LEN(SUBSTITUTE($M54:$X54,"대구","")))/LEN("대구"))</f>
        <v>0</v>
      </c>
      <c r="AG54" s="147">
        <f t="array" ref="AG54">(SUM(LEN($M54:$X54)-LEN(SUBSTITUTE($M54:$X54,"부산","")))/LEN("부산"))</f>
        <v>1</v>
      </c>
      <c r="AH54" s="147">
        <f t="array" ref="AH54">(SUM(LEN($M54:$X54)-LEN(SUBSTITUTE($M54:$X54,"광주","")))/LEN("광주"))</f>
        <v>0</v>
      </c>
      <c r="AI54" s="147">
        <f t="array" ref="AI54">SUM(SUM(LEN($M54:$X54)-LEN(SUBSTITUTE($M54:$X54,"수원","")))/LEN("수원"),SUM(LEN($M54:$X54)-LEN(SUBSTITUTE($M54:$X54,"춘천","")))/LEN("춘천"),SUM(LEN($M54:$X54)-LEN(SUBSTITUTE($M54:$X54,"의정부","")))/LEN("의정부"),SUM(LEN($M54:$X54)-LEN(SUBSTITUTE($M54:$X54,"원주","")))/LEN("원주"))</f>
        <v>0</v>
      </c>
      <c r="AJ54" s="147">
        <f t="array" ref="AJ54">(SUM(LEN($M54:$X54)-LEN(SUBSTITUTE($M54:$X54,"청주","")))/LEN("청주"))</f>
        <v>0</v>
      </c>
      <c r="AK54" s="147">
        <f t="array" ref="AK54">(SUM(LEN($M54:$X54)-LEN(SUBSTITUTE($M54:$X54,"인천","")))/LEN("인천"))</f>
        <v>0</v>
      </c>
      <c r="AL54" s="147">
        <f t="array" ref="AL54">SUM(SUM(LEN($M54:X54)-LEN(SUBSTITUTE($M54:X54,"충북","")))/LEN("충북"),SUM(LEN(M54:$X54)-LEN(SUBSTITUTE($M54:$X54,"아산","")))/LEN("아산"))</f>
        <v>0</v>
      </c>
      <c r="AM54" s="147">
        <f t="array" ref="AM54">(SUM(LEN($M54:$X54)-LEN(SUBSTITUTE($M54:$X54,"울산","")))/LEN("울산"))</f>
        <v>0</v>
      </c>
      <c r="AN54" s="147">
        <f t="array" ref="AN54">(SUM(LEN($M54:$X54)-LEN(SUBSTITUTE($M54:$X54,"창원","")))/LEN("창원"))</f>
        <v>0</v>
      </c>
      <c r="AO54" s="147">
        <f t="array" ref="AO54">(SUM(LEN($M54:$X54)-LEN(SUBSTITUTE($M54:$X54,"전주","")))/LEN("전주"))</f>
        <v>0</v>
      </c>
      <c r="AP54" s="153">
        <f t="shared" si="36"/>
        <v>1</v>
      </c>
      <c r="AQ54" s="151">
        <f t="shared" si="37"/>
        <v>0</v>
      </c>
      <c r="AR54" s="148">
        <f t="shared" si="38"/>
        <v>0</v>
      </c>
      <c r="AS54" s="148">
        <f t="shared" si="38"/>
        <v>0</v>
      </c>
      <c r="AT54" s="151">
        <f t="shared" si="43"/>
        <v>1</v>
      </c>
      <c r="AU54" s="148">
        <f t="shared" si="40"/>
        <v>0</v>
      </c>
      <c r="AV54" s="148">
        <f t="shared" si="40"/>
        <v>0</v>
      </c>
      <c r="AW54" s="148">
        <f t="shared" si="40"/>
        <v>1</v>
      </c>
      <c r="AX54" s="148">
        <f t="shared" si="40"/>
        <v>0</v>
      </c>
      <c r="AY54" s="148">
        <f t="shared" si="40"/>
        <v>0</v>
      </c>
      <c r="AZ54" s="148">
        <f t="shared" si="40"/>
        <v>0</v>
      </c>
      <c r="BA54" s="148">
        <f t="shared" si="40"/>
        <v>0</v>
      </c>
      <c r="BB54" s="148">
        <f t="shared" si="40"/>
        <v>0</v>
      </c>
      <c r="BC54" s="148">
        <f t="shared" si="40"/>
        <v>0</v>
      </c>
      <c r="BD54" s="148">
        <f t="shared" si="40"/>
        <v>0</v>
      </c>
      <c r="BE54" s="148">
        <f t="shared" si="40"/>
        <v>0</v>
      </c>
      <c r="BF54" s="638"/>
      <c r="BG54" s="638"/>
      <c r="BH54" t="str">
        <f>IF(G54="","",VLOOKUP(G54,과정코드!$A$2:$B$494,2,0))</f>
        <v>COL0104439</v>
      </c>
      <c r="BI54" s="261"/>
    </row>
    <row r="55" spans="1:61" ht="23.1" customHeight="1">
      <c r="A55" s="771"/>
      <c r="B55" s="4">
        <v>43</v>
      </c>
      <c r="C55" s="161" t="s">
        <v>20</v>
      </c>
      <c r="D55" s="18" t="s">
        <v>21</v>
      </c>
      <c r="E55" s="18"/>
      <c r="F55" s="154"/>
      <c r="G55" s="140" t="s">
        <v>1851</v>
      </c>
      <c r="H55" s="93" t="str">
        <f t="shared" si="6"/>
        <v>바로가기</v>
      </c>
      <c r="I55" s="16">
        <v>1</v>
      </c>
      <c r="J55" s="22">
        <v>7</v>
      </c>
      <c r="K55" s="17">
        <v>230</v>
      </c>
      <c r="L55" s="17">
        <v>250</v>
      </c>
      <c r="M55" s="135"/>
      <c r="N55" s="23"/>
      <c r="O55" s="135"/>
      <c r="P55" s="23"/>
      <c r="Q55" s="135"/>
      <c r="R55" s="23"/>
      <c r="S55" s="135"/>
      <c r="T55" s="23"/>
      <c r="U55" s="135"/>
      <c r="V55" s="23"/>
      <c r="W55" s="135"/>
      <c r="X55" s="100" t="s">
        <v>2537</v>
      </c>
      <c r="Y55" s="147">
        <f t="shared" si="41"/>
        <v>1</v>
      </c>
      <c r="Z55" s="149">
        <f t="shared" si="33"/>
        <v>1</v>
      </c>
      <c r="AA55" s="150">
        <f t="shared" si="34"/>
        <v>0</v>
      </c>
      <c r="AB55" s="147">
        <f t="array" ref="AB55">(SUM(LEN($M55:$X55)-LEN(SUBSTITUTE($M55:$X55,"역삼","")))/LEN("역삼"))</f>
        <v>0</v>
      </c>
      <c r="AC55" s="147">
        <f t="array" ref="AC55">SUM(SUM(LEN($M55:X55)-LEN(SUBSTITUTE($M55:X55,"선릉","")))/LEN("선릉"),SUM(LEN(M55:$X55)-LEN(SUBSTITUTE($M55:$X55,"가산","")))/LEN("가산"))</f>
        <v>0</v>
      </c>
      <c r="AD55" s="150">
        <f t="shared" si="42"/>
        <v>1</v>
      </c>
      <c r="AE55" s="147">
        <f t="array" ref="AE55">(SUM(LEN($M55:$X55)-LEN(SUBSTITUTE($M55:$X55,"대전","")))/LEN("대전"))</f>
        <v>0</v>
      </c>
      <c r="AF55" s="147">
        <f t="array" ref="AF55">(SUM(LEN($M55:$X55)-LEN(SUBSTITUTE($M55:$X55,"대구","")))/LEN("대구"))</f>
        <v>0</v>
      </c>
      <c r="AG55" s="147">
        <f t="array" ref="AG55">(SUM(LEN($M55:$X55)-LEN(SUBSTITUTE($M55:$X55,"부산","")))/LEN("부산"))</f>
        <v>1</v>
      </c>
      <c r="AH55" s="147">
        <f t="array" ref="AH55">(SUM(LEN($M55:$X55)-LEN(SUBSTITUTE($M55:$X55,"광주","")))/LEN("광주"))</f>
        <v>0</v>
      </c>
      <c r="AI55" s="147">
        <f t="array" ref="AI55">SUM(SUM(LEN($M55:$X55)-LEN(SUBSTITUTE($M55:$X55,"수원","")))/LEN("수원"),SUM(LEN($M55:$X55)-LEN(SUBSTITUTE($M55:$X55,"춘천","")))/LEN("춘천"),SUM(LEN($M55:$X55)-LEN(SUBSTITUTE($M55:$X55,"의정부","")))/LEN("의정부"),SUM(LEN($M55:$X55)-LEN(SUBSTITUTE($M55:$X55,"원주","")))/LEN("원주"))</f>
        <v>0</v>
      </c>
      <c r="AJ55" s="147">
        <f t="array" ref="AJ55">(SUM(LEN($M55:$X55)-LEN(SUBSTITUTE($M55:$X55,"청주","")))/LEN("청주"))</f>
        <v>0</v>
      </c>
      <c r="AK55" s="147">
        <f t="array" ref="AK55">(SUM(LEN($M55:$X55)-LEN(SUBSTITUTE($M55:$X55,"인천","")))/LEN("인천"))</f>
        <v>0</v>
      </c>
      <c r="AL55" s="147">
        <f t="array" ref="AL55">SUM(SUM(LEN($M55:X55)-LEN(SUBSTITUTE($M55:X55,"충북","")))/LEN("충북"),SUM(LEN(M55:$X55)-LEN(SUBSTITUTE($M55:$X55,"아산","")))/LEN("아산"))</f>
        <v>0</v>
      </c>
      <c r="AM55" s="147">
        <f t="array" ref="AM55">(SUM(LEN($M55:$X55)-LEN(SUBSTITUTE($M55:$X55,"울산","")))/LEN("울산"))</f>
        <v>0</v>
      </c>
      <c r="AN55" s="147">
        <f t="array" ref="AN55">(SUM(LEN($M55:$X55)-LEN(SUBSTITUTE($M55:$X55,"창원","")))/LEN("창원"))</f>
        <v>0</v>
      </c>
      <c r="AO55" s="147">
        <f t="array" ref="AO55">(SUM(LEN($M55:$X55)-LEN(SUBSTITUTE($M55:$X55,"전주","")))/LEN("전주"))</f>
        <v>0</v>
      </c>
      <c r="AP55" s="153">
        <f t="shared" si="36"/>
        <v>1</v>
      </c>
      <c r="AQ55" s="151">
        <f t="shared" si="37"/>
        <v>0</v>
      </c>
      <c r="AR55" s="148">
        <f t="shared" ref="AR55:AS55" si="44">$I55*AB55</f>
        <v>0</v>
      </c>
      <c r="AS55" s="148">
        <f t="shared" si="44"/>
        <v>0</v>
      </c>
      <c r="AT55" s="151">
        <f t="shared" si="43"/>
        <v>1</v>
      </c>
      <c r="AU55" s="148">
        <f t="shared" ref="AU55:BE55" si="45">$I55*AE55</f>
        <v>0</v>
      </c>
      <c r="AV55" s="148">
        <f t="shared" si="45"/>
        <v>0</v>
      </c>
      <c r="AW55" s="148">
        <f t="shared" si="45"/>
        <v>1</v>
      </c>
      <c r="AX55" s="148">
        <f t="shared" si="45"/>
        <v>0</v>
      </c>
      <c r="AY55" s="148">
        <f t="shared" si="45"/>
        <v>0</v>
      </c>
      <c r="AZ55" s="148">
        <f t="shared" si="45"/>
        <v>0</v>
      </c>
      <c r="BA55" s="148">
        <f t="shared" si="45"/>
        <v>0</v>
      </c>
      <c r="BB55" s="148">
        <f t="shared" si="45"/>
        <v>0</v>
      </c>
      <c r="BC55" s="148">
        <f t="shared" si="45"/>
        <v>0</v>
      </c>
      <c r="BD55" s="148">
        <f t="shared" si="45"/>
        <v>0</v>
      </c>
      <c r="BE55" s="148">
        <f t="shared" si="45"/>
        <v>0</v>
      </c>
      <c r="BF55" s="638"/>
      <c r="BG55" s="638"/>
      <c r="BH55" t="str">
        <f>IF(G55="","",VLOOKUP(G55,과정코드!$A$2:$B$494,2,0))</f>
        <v>COL0104438</v>
      </c>
      <c r="BI55" s="261"/>
    </row>
    <row r="56" spans="1:61" ht="30" customHeight="1">
      <c r="A56" s="474" t="s">
        <v>1672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1"/>
      <c r="M56" s="37" t="s">
        <v>16</v>
      </c>
      <c r="N56" s="37" t="s">
        <v>7</v>
      </c>
      <c r="O56" s="37" t="s">
        <v>9</v>
      </c>
      <c r="P56" s="37" t="s">
        <v>1</v>
      </c>
      <c r="Q56" s="37" t="s">
        <v>14</v>
      </c>
      <c r="R56" s="37" t="s">
        <v>0</v>
      </c>
      <c r="S56" s="37" t="s">
        <v>17</v>
      </c>
      <c r="T56" s="37" t="s">
        <v>13</v>
      </c>
      <c r="U56" s="37" t="s">
        <v>2</v>
      </c>
      <c r="V56" s="37" t="s">
        <v>11</v>
      </c>
      <c r="W56" s="37" t="s">
        <v>8</v>
      </c>
      <c r="X56" s="37" t="s">
        <v>19</v>
      </c>
      <c r="Y56" s="152">
        <f t="shared" ref="Y56:BE56" si="46">SUM(Y57:Y58)</f>
        <v>3</v>
      </c>
      <c r="Z56" s="152">
        <f t="shared" si="46"/>
        <v>3</v>
      </c>
      <c r="AA56" s="152">
        <f t="shared" si="46"/>
        <v>0</v>
      </c>
      <c r="AB56" s="152">
        <f t="shared" si="46"/>
        <v>0</v>
      </c>
      <c r="AC56" s="152">
        <f t="shared" si="46"/>
        <v>0</v>
      </c>
      <c r="AD56" s="152">
        <f t="shared" si="46"/>
        <v>3</v>
      </c>
      <c r="AE56" s="152">
        <f t="shared" si="46"/>
        <v>0</v>
      </c>
      <c r="AF56" s="152">
        <f t="shared" si="46"/>
        <v>1</v>
      </c>
      <c r="AG56" s="152">
        <f t="shared" si="46"/>
        <v>2</v>
      </c>
      <c r="AH56" s="152">
        <f t="shared" si="46"/>
        <v>0</v>
      </c>
      <c r="AI56" s="152">
        <f t="shared" si="46"/>
        <v>0</v>
      </c>
      <c r="AJ56" s="152">
        <f t="shared" si="46"/>
        <v>0</v>
      </c>
      <c r="AK56" s="152">
        <f t="shared" si="46"/>
        <v>0</v>
      </c>
      <c r="AL56" s="152">
        <f t="shared" si="46"/>
        <v>0</v>
      </c>
      <c r="AM56" s="152">
        <f t="shared" si="46"/>
        <v>0</v>
      </c>
      <c r="AN56" s="152">
        <f t="shared" si="46"/>
        <v>0</v>
      </c>
      <c r="AO56" s="152">
        <f t="shared" si="46"/>
        <v>0</v>
      </c>
      <c r="AP56" s="152">
        <f t="shared" si="46"/>
        <v>7</v>
      </c>
      <c r="AQ56" s="152">
        <f t="shared" si="46"/>
        <v>0</v>
      </c>
      <c r="AR56" s="152">
        <f t="shared" si="46"/>
        <v>0</v>
      </c>
      <c r="AS56" s="152">
        <f t="shared" si="46"/>
        <v>0</v>
      </c>
      <c r="AT56" s="152">
        <f t="shared" si="46"/>
        <v>7</v>
      </c>
      <c r="AU56" s="152">
        <f t="shared" si="46"/>
        <v>0</v>
      </c>
      <c r="AV56" s="152">
        <f t="shared" si="46"/>
        <v>2</v>
      </c>
      <c r="AW56" s="152">
        <f t="shared" si="46"/>
        <v>5</v>
      </c>
      <c r="AX56" s="152">
        <f t="shared" si="46"/>
        <v>0</v>
      </c>
      <c r="AY56" s="152">
        <f t="shared" si="46"/>
        <v>0</v>
      </c>
      <c r="AZ56" s="152">
        <f t="shared" si="46"/>
        <v>0</v>
      </c>
      <c r="BA56" s="152">
        <f t="shared" si="46"/>
        <v>0</v>
      </c>
      <c r="BB56" s="152">
        <f t="shared" si="46"/>
        <v>0</v>
      </c>
      <c r="BC56" s="152">
        <f t="shared" si="46"/>
        <v>0</v>
      </c>
      <c r="BD56" s="152">
        <f t="shared" si="46"/>
        <v>0</v>
      </c>
      <c r="BE56" s="152">
        <f t="shared" si="46"/>
        <v>0</v>
      </c>
      <c r="BF56" s="152"/>
      <c r="BG56" s="152"/>
      <c r="BH56" t="str">
        <f>IF(G56="","",VLOOKUP(G56,과정코드!$A$2:$B$494,2,0))</f>
        <v/>
      </c>
      <c r="BI56" s="261"/>
    </row>
    <row r="57" spans="1:61" ht="23.1" customHeight="1">
      <c r="A57" s="785" t="s">
        <v>2539</v>
      </c>
      <c r="B57" s="4">
        <v>44</v>
      </c>
      <c r="C57" s="161" t="s">
        <v>20</v>
      </c>
      <c r="D57" s="18" t="s">
        <v>21</v>
      </c>
      <c r="E57" s="18"/>
      <c r="F57" s="155"/>
      <c r="G57" s="104" t="s">
        <v>1865</v>
      </c>
      <c r="H57" s="93" t="str">
        <f t="shared" ref="H57:H58" si="47">IFERROR(HYPERLINK("https://www.ksaedu.or.kr/front/btoc/crs/off/crssesDetail.html?crscd="&amp;BH57,"바로가기"),"")</f>
        <v>바로가기</v>
      </c>
      <c r="I57" s="516">
        <v>2</v>
      </c>
      <c r="J57" s="15">
        <v>14</v>
      </c>
      <c r="K57" s="17">
        <v>500</v>
      </c>
      <c r="L57" s="17">
        <v>560</v>
      </c>
      <c r="M57" s="132"/>
      <c r="N57" s="20"/>
      <c r="O57" s="132"/>
      <c r="P57" s="99"/>
      <c r="Q57" s="132"/>
      <c r="R57" s="100"/>
      <c r="S57" s="132" t="s">
        <v>251</v>
      </c>
      <c r="T57" s="23"/>
      <c r="U57" s="132"/>
      <c r="V57" s="99" t="s">
        <v>273</v>
      </c>
      <c r="W57" s="132"/>
      <c r="X57" s="20"/>
      <c r="Y57" s="147">
        <f t="shared" ref="Y57:Y58" si="48">COUNTA($M57:$X57)</f>
        <v>2</v>
      </c>
      <c r="Z57" s="149">
        <f t="shared" ref="Z57:Z58" si="49">AA57+AD57</f>
        <v>2</v>
      </c>
      <c r="AA57" s="150">
        <f t="shared" ref="AA57:AA58" si="50">AB57+AC57</f>
        <v>0</v>
      </c>
      <c r="AB57" s="147">
        <f t="array" ref="AB57">(SUM(LEN($M57:$X57)-LEN(SUBSTITUTE($M57:$X57,"역삼","")))/LEN("역삼"))</f>
        <v>0</v>
      </c>
      <c r="AC57" s="147">
        <f t="array" ref="AC57">SUM(SUM(LEN($M57:X57)-LEN(SUBSTITUTE($M57:X57,"선릉","")))/LEN("선릉"),SUM(LEN(M57:$X57)-LEN(SUBSTITUTE($M57:$X57,"가산","")))/LEN("가산"))</f>
        <v>0</v>
      </c>
      <c r="AD57" s="150">
        <f t="shared" ref="AD57:AD58" si="51">SUM(AE57:AO57)</f>
        <v>2</v>
      </c>
      <c r="AE57" s="147">
        <f t="array" ref="AE57">(SUM(LEN($M57:$X57)-LEN(SUBSTITUTE($M57:$X57,"대전","")))/LEN("대전"))</f>
        <v>0</v>
      </c>
      <c r="AF57" s="147">
        <f t="array" ref="AF57">(SUM(LEN($M57:$X57)-LEN(SUBSTITUTE($M57:$X57,"대구","")))/LEN("대구"))</f>
        <v>1</v>
      </c>
      <c r="AG57" s="147">
        <f t="array" ref="AG57">(SUM(LEN($M57:$X57)-LEN(SUBSTITUTE($M57:$X57,"부산","")))/LEN("부산"))</f>
        <v>1</v>
      </c>
      <c r="AH57" s="147">
        <f t="array" ref="AH57">(SUM(LEN($M57:$X57)-LEN(SUBSTITUTE($M57:$X57,"광주","")))/LEN("광주"))</f>
        <v>0</v>
      </c>
      <c r="AI57" s="147">
        <f t="array" ref="AI57">SUM(SUM(LEN($M57:$X57)-LEN(SUBSTITUTE($M57:$X57,"수원","")))/LEN("수원"),SUM(LEN($M57:$X57)-LEN(SUBSTITUTE($M57:$X57,"춘천","")))/LEN("춘천"),SUM(LEN($M57:$X57)-LEN(SUBSTITUTE($M57:$X57,"의정부","")))/LEN("의정부"),SUM(LEN($M57:$X57)-LEN(SUBSTITUTE($M57:$X57,"원주","")))/LEN("원주"))</f>
        <v>0</v>
      </c>
      <c r="AJ57" s="147">
        <f t="array" ref="AJ57">(SUM(LEN($M57:$X57)-LEN(SUBSTITUTE($M57:$X57,"청주","")))/LEN("청주"))</f>
        <v>0</v>
      </c>
      <c r="AK57" s="147">
        <f t="array" ref="AK57">(SUM(LEN($M57:$X57)-LEN(SUBSTITUTE($M57:$X57,"인천","")))/LEN("인천"))</f>
        <v>0</v>
      </c>
      <c r="AL57" s="147">
        <f t="array" ref="AL57">SUM(SUM(LEN($M57:X57)-LEN(SUBSTITUTE($M57:X57,"충북","")))/LEN("충북"),SUM(LEN(M57:$X57)-LEN(SUBSTITUTE($M57:$X57,"아산","")))/LEN("아산"))</f>
        <v>0</v>
      </c>
      <c r="AM57" s="147">
        <f t="array" ref="AM57">(SUM(LEN($M57:$X57)-LEN(SUBSTITUTE($M57:$X57,"울산","")))/LEN("울산"))</f>
        <v>0</v>
      </c>
      <c r="AN57" s="147">
        <f t="array" ref="AN57">(SUM(LEN($M57:$X57)-LEN(SUBSTITUTE($M57:$X57,"창원","")))/LEN("창원"))</f>
        <v>0</v>
      </c>
      <c r="AO57" s="147">
        <f t="array" ref="AO57">(SUM(LEN($M57:$X57)-LEN(SUBSTITUTE($M57:$X57,"전주","")))/LEN("전주"))</f>
        <v>0</v>
      </c>
      <c r="AP57" s="153">
        <f t="shared" ref="AP57:AP58" si="52">AQ57+AT57</f>
        <v>4</v>
      </c>
      <c r="AQ57" s="151">
        <f t="shared" ref="AQ57:AQ58" si="53">AR57+AS57</f>
        <v>0</v>
      </c>
      <c r="AR57" s="148">
        <f t="shared" ref="AR57:AS58" si="54">$I57*AB57</f>
        <v>0</v>
      </c>
      <c r="AS57" s="148">
        <f t="shared" si="54"/>
        <v>0</v>
      </c>
      <c r="AT57" s="151">
        <f t="shared" ref="AT57:AT58" si="55">SUM(AU57:BE57)</f>
        <v>4</v>
      </c>
      <c r="AU57" s="148">
        <f t="shared" ref="AU57:BE57" si="56">$I57*AE57</f>
        <v>0</v>
      </c>
      <c r="AV57" s="148">
        <f t="shared" si="56"/>
        <v>2</v>
      </c>
      <c r="AW57" s="148">
        <f t="shared" si="56"/>
        <v>2</v>
      </c>
      <c r="AX57" s="148">
        <f t="shared" si="56"/>
        <v>0</v>
      </c>
      <c r="AY57" s="148">
        <f t="shared" si="56"/>
        <v>0</v>
      </c>
      <c r="AZ57" s="148">
        <f t="shared" si="56"/>
        <v>0</v>
      </c>
      <c r="BA57" s="148">
        <f t="shared" si="56"/>
        <v>0</v>
      </c>
      <c r="BB57" s="148">
        <f t="shared" si="56"/>
        <v>0</v>
      </c>
      <c r="BC57" s="148">
        <f t="shared" si="56"/>
        <v>0</v>
      </c>
      <c r="BD57" s="148">
        <f t="shared" si="56"/>
        <v>0</v>
      </c>
      <c r="BE57" s="148">
        <f t="shared" si="56"/>
        <v>0</v>
      </c>
      <c r="BF57" s="638"/>
      <c r="BG57" s="638"/>
      <c r="BH57" t="str">
        <f>IF(G57="","",VLOOKUP(G57,과정코드!$A$2:$B$494,2,0))</f>
        <v>COL0104477</v>
      </c>
      <c r="BI57" s="261"/>
    </row>
    <row r="58" spans="1:61" ht="27.6" customHeight="1">
      <c r="A58" s="785"/>
      <c r="B58" s="4">
        <v>45</v>
      </c>
      <c r="C58" s="161" t="s">
        <v>20</v>
      </c>
      <c r="D58" s="18" t="s">
        <v>21</v>
      </c>
      <c r="E58" s="18"/>
      <c r="F58" s="154"/>
      <c r="G58" s="141" t="s">
        <v>415</v>
      </c>
      <c r="H58" s="93" t="str">
        <f t="shared" si="47"/>
        <v>바로가기</v>
      </c>
      <c r="I58" s="515">
        <v>3</v>
      </c>
      <c r="J58" s="25">
        <v>21</v>
      </c>
      <c r="K58" s="17">
        <v>600</v>
      </c>
      <c r="L58" s="17">
        <v>660</v>
      </c>
      <c r="M58" s="135"/>
      <c r="N58" s="109"/>
      <c r="O58" s="135"/>
      <c r="P58" s="109"/>
      <c r="Q58" s="135"/>
      <c r="R58" s="100" t="s">
        <v>871</v>
      </c>
      <c r="S58" s="135"/>
      <c r="T58" s="100"/>
      <c r="U58" s="135"/>
      <c r="V58" s="100"/>
      <c r="W58" s="135"/>
      <c r="X58" s="100"/>
      <c r="Y58" s="147">
        <f t="shared" si="48"/>
        <v>1</v>
      </c>
      <c r="Z58" s="149">
        <f t="shared" si="49"/>
        <v>1</v>
      </c>
      <c r="AA58" s="150">
        <f t="shared" si="50"/>
        <v>0</v>
      </c>
      <c r="AB58" s="147">
        <f t="array" ref="AB58">(SUM(LEN($M58:$X58)-LEN(SUBSTITUTE($M58:$X58,"역삼","")))/LEN("역삼"))</f>
        <v>0</v>
      </c>
      <c r="AC58" s="147">
        <f t="array" ref="AC58">SUM(SUM(LEN($M58:X58)-LEN(SUBSTITUTE($M58:X58,"선릉","")))/LEN("선릉"),SUM(LEN(M58:$X58)-LEN(SUBSTITUTE($M58:$X58,"가산","")))/LEN("가산"))</f>
        <v>0</v>
      </c>
      <c r="AD58" s="150">
        <f t="shared" si="51"/>
        <v>1</v>
      </c>
      <c r="AE58" s="147">
        <f t="array" ref="AE58">(SUM(LEN($M58:$X58)-LEN(SUBSTITUTE($M58:$X58,"대전","")))/LEN("대전"))</f>
        <v>0</v>
      </c>
      <c r="AF58" s="147">
        <f t="array" ref="AF58">(SUM(LEN($M58:$X58)-LEN(SUBSTITUTE($M58:$X58,"대구","")))/LEN("대구"))</f>
        <v>0</v>
      </c>
      <c r="AG58" s="147">
        <f t="array" ref="AG58">(SUM(LEN($M58:$X58)-LEN(SUBSTITUTE($M58:$X58,"부산","")))/LEN("부산"))</f>
        <v>1</v>
      </c>
      <c r="AH58" s="147">
        <f t="array" ref="AH58">(SUM(LEN($M58:$X58)-LEN(SUBSTITUTE($M58:$X58,"광주","")))/LEN("광주"))</f>
        <v>0</v>
      </c>
      <c r="AI58" s="147">
        <f t="array" ref="AI58">SUM(SUM(LEN($M58:$X58)-LEN(SUBSTITUTE($M58:$X58,"수원","")))/LEN("수원"),SUM(LEN($M58:$X58)-LEN(SUBSTITUTE($M58:$X58,"춘천","")))/LEN("춘천"),SUM(LEN($M58:$X58)-LEN(SUBSTITUTE($M58:$X58,"의정부","")))/LEN("의정부"),SUM(LEN($M58:$X58)-LEN(SUBSTITUTE($M58:$X58,"원주","")))/LEN("원주"))</f>
        <v>0</v>
      </c>
      <c r="AJ58" s="147">
        <f t="array" ref="AJ58">(SUM(LEN($M58:$X58)-LEN(SUBSTITUTE($M58:$X58,"청주","")))/LEN("청주"))</f>
        <v>0</v>
      </c>
      <c r="AK58" s="147">
        <f t="array" ref="AK58">(SUM(LEN($M58:$X58)-LEN(SUBSTITUTE($M58:$X58,"인천","")))/LEN("인천"))</f>
        <v>0</v>
      </c>
      <c r="AL58" s="147">
        <f t="array" ref="AL58">SUM(SUM(LEN($M58:X58)-LEN(SUBSTITUTE($M58:X58,"충북","")))/LEN("충북"),SUM(LEN(M58:$X58)-LEN(SUBSTITUTE($M58:$X58,"아산","")))/LEN("아산"))</f>
        <v>0</v>
      </c>
      <c r="AM58" s="147">
        <f t="array" ref="AM58">(SUM(LEN($M58:$X58)-LEN(SUBSTITUTE($M58:$X58,"울산","")))/LEN("울산"))</f>
        <v>0</v>
      </c>
      <c r="AN58" s="147">
        <f t="array" ref="AN58">(SUM(LEN($M58:$X58)-LEN(SUBSTITUTE($M58:$X58,"창원","")))/LEN("창원"))</f>
        <v>0</v>
      </c>
      <c r="AO58" s="147">
        <f t="array" ref="AO58">(SUM(LEN($M58:$X58)-LEN(SUBSTITUTE($M58:$X58,"전주","")))/LEN("전주"))</f>
        <v>0</v>
      </c>
      <c r="AP58" s="153">
        <f t="shared" si="52"/>
        <v>3</v>
      </c>
      <c r="AQ58" s="151">
        <f t="shared" si="53"/>
        <v>0</v>
      </c>
      <c r="AR58" s="148">
        <f t="shared" si="54"/>
        <v>0</v>
      </c>
      <c r="AS58" s="148">
        <f t="shared" si="54"/>
        <v>0</v>
      </c>
      <c r="AT58" s="151">
        <f t="shared" si="55"/>
        <v>3</v>
      </c>
      <c r="AU58" s="148">
        <f t="shared" ref="AU58:BE58" si="57">$I58*AE58</f>
        <v>0</v>
      </c>
      <c r="AV58" s="148">
        <f t="shared" si="57"/>
        <v>0</v>
      </c>
      <c r="AW58" s="148">
        <f t="shared" si="57"/>
        <v>3</v>
      </c>
      <c r="AX58" s="148">
        <f t="shared" si="57"/>
        <v>0</v>
      </c>
      <c r="AY58" s="148">
        <f t="shared" si="57"/>
        <v>0</v>
      </c>
      <c r="AZ58" s="148">
        <f t="shared" si="57"/>
        <v>0</v>
      </c>
      <c r="BA58" s="148">
        <f t="shared" si="57"/>
        <v>0</v>
      </c>
      <c r="BB58" s="148">
        <f t="shared" si="57"/>
        <v>0</v>
      </c>
      <c r="BC58" s="148">
        <f t="shared" si="57"/>
        <v>0</v>
      </c>
      <c r="BD58" s="148">
        <f t="shared" si="57"/>
        <v>0</v>
      </c>
      <c r="BE58" s="148">
        <f t="shared" si="57"/>
        <v>0</v>
      </c>
      <c r="BF58" s="638"/>
      <c r="BG58" s="638"/>
      <c r="BH58" t="str">
        <f>IF(G58="","",VLOOKUP(G58,과정코드!$A$2:$B$494,2,0))</f>
        <v>COL0104426</v>
      </c>
      <c r="BI58" s="261"/>
    </row>
    <row r="59" spans="1:61" s="38" customFormat="1" ht="30" customHeight="1">
      <c r="A59" s="89" t="s">
        <v>1324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1"/>
      <c r="M59" s="3" t="s">
        <v>16</v>
      </c>
      <c r="N59" s="3" t="s">
        <v>7</v>
      </c>
      <c r="O59" s="3" t="s">
        <v>9</v>
      </c>
      <c r="P59" s="3" t="s">
        <v>1</v>
      </c>
      <c r="Q59" s="3" t="s">
        <v>14</v>
      </c>
      <c r="R59" s="3" t="s">
        <v>0</v>
      </c>
      <c r="S59" s="3" t="s">
        <v>17</v>
      </c>
      <c r="T59" s="3" t="s">
        <v>13</v>
      </c>
      <c r="U59" s="3" t="s">
        <v>2</v>
      </c>
      <c r="V59" s="3" t="s">
        <v>11</v>
      </c>
      <c r="W59" s="3" t="s">
        <v>8</v>
      </c>
      <c r="X59" s="3" t="s">
        <v>19</v>
      </c>
      <c r="Y59" s="152">
        <f t="shared" ref="Y59:BE59" si="58">SUM(Y60:Y83)</f>
        <v>42</v>
      </c>
      <c r="Z59" s="152">
        <f t="shared" si="58"/>
        <v>42</v>
      </c>
      <c r="AA59" s="152">
        <f t="shared" si="58"/>
        <v>0</v>
      </c>
      <c r="AB59" s="152">
        <f t="shared" si="58"/>
        <v>0</v>
      </c>
      <c r="AC59" s="152">
        <f t="shared" si="58"/>
        <v>0</v>
      </c>
      <c r="AD59" s="152">
        <f t="shared" si="58"/>
        <v>42</v>
      </c>
      <c r="AE59" s="152">
        <f t="shared" si="58"/>
        <v>0</v>
      </c>
      <c r="AF59" s="152">
        <f t="shared" si="58"/>
        <v>11</v>
      </c>
      <c r="AG59" s="152">
        <f t="shared" si="58"/>
        <v>31</v>
      </c>
      <c r="AH59" s="152">
        <f t="shared" si="58"/>
        <v>0</v>
      </c>
      <c r="AI59" s="152">
        <f t="shared" si="58"/>
        <v>0</v>
      </c>
      <c r="AJ59" s="152">
        <f t="shared" si="58"/>
        <v>0</v>
      </c>
      <c r="AK59" s="152">
        <f t="shared" si="58"/>
        <v>0</v>
      </c>
      <c r="AL59" s="152">
        <f t="shared" si="58"/>
        <v>0</v>
      </c>
      <c r="AM59" s="152">
        <f t="shared" si="58"/>
        <v>0</v>
      </c>
      <c r="AN59" s="152">
        <f t="shared" si="58"/>
        <v>0</v>
      </c>
      <c r="AO59" s="152">
        <f t="shared" si="58"/>
        <v>0</v>
      </c>
      <c r="AP59" s="152">
        <f t="shared" si="58"/>
        <v>111</v>
      </c>
      <c r="AQ59" s="152">
        <f t="shared" si="58"/>
        <v>0</v>
      </c>
      <c r="AR59" s="152">
        <f t="shared" si="58"/>
        <v>0</v>
      </c>
      <c r="AS59" s="152">
        <f t="shared" si="58"/>
        <v>0</v>
      </c>
      <c r="AT59" s="152">
        <f t="shared" si="58"/>
        <v>111</v>
      </c>
      <c r="AU59" s="152">
        <f t="shared" si="58"/>
        <v>0</v>
      </c>
      <c r="AV59" s="152">
        <f t="shared" si="58"/>
        <v>28</v>
      </c>
      <c r="AW59" s="152">
        <f t="shared" si="58"/>
        <v>83</v>
      </c>
      <c r="AX59" s="152">
        <f t="shared" si="58"/>
        <v>0</v>
      </c>
      <c r="AY59" s="152">
        <f t="shared" si="58"/>
        <v>0</v>
      </c>
      <c r="AZ59" s="152">
        <f t="shared" si="58"/>
        <v>0</v>
      </c>
      <c r="BA59" s="152">
        <f t="shared" si="58"/>
        <v>0</v>
      </c>
      <c r="BB59" s="152">
        <f t="shared" si="58"/>
        <v>0</v>
      </c>
      <c r="BC59" s="152">
        <f t="shared" si="58"/>
        <v>0</v>
      </c>
      <c r="BD59" s="152">
        <f t="shared" si="58"/>
        <v>0</v>
      </c>
      <c r="BE59" s="152">
        <f t="shared" si="58"/>
        <v>0</v>
      </c>
      <c r="BF59" s="152"/>
      <c r="BG59" s="152"/>
      <c r="BH59" t="str">
        <f>IF(G59="","",VLOOKUP(G59,과정코드!$A$2:$B$494,2,0))</f>
        <v/>
      </c>
      <c r="BI59" s="506"/>
    </row>
    <row r="60" spans="1:61" s="38" customFormat="1" ht="23.1" customHeight="1">
      <c r="A60" s="793" t="s">
        <v>666</v>
      </c>
      <c r="B60" s="4">
        <v>46</v>
      </c>
      <c r="C60" s="4"/>
      <c r="D60" s="41" t="s">
        <v>21</v>
      </c>
      <c r="E60" s="108"/>
      <c r="F60" s="108"/>
      <c r="G60" s="181" t="s">
        <v>1880</v>
      </c>
      <c r="H60" s="93" t="str">
        <f t="shared" ref="H60:H83" si="59">IFERROR(HYPERLINK("https://www.ksaedu.or.kr/front/btoc/crs/off/crssesDetail.html?crscd="&amp;BH60,"바로가기"),"")</f>
        <v>바로가기</v>
      </c>
      <c r="I60" s="10">
        <v>5</v>
      </c>
      <c r="J60" s="12">
        <v>35</v>
      </c>
      <c r="K60" s="19">
        <v>1300</v>
      </c>
      <c r="L60" s="19">
        <v>1300</v>
      </c>
      <c r="M60" s="177"/>
      <c r="N60" s="20" t="s">
        <v>2540</v>
      </c>
      <c r="O60" s="177"/>
      <c r="P60" s="21"/>
      <c r="Q60" s="177"/>
      <c r="R60" s="349"/>
      <c r="S60" s="177"/>
      <c r="T60" s="21"/>
      <c r="U60" s="177" t="s">
        <v>703</v>
      </c>
      <c r="V60" s="21"/>
      <c r="W60" s="177"/>
      <c r="X60" s="21"/>
      <c r="Y60" s="147">
        <f t="shared" ref="Y60:Y83" si="60">COUNTA($M60:$X60)</f>
        <v>2</v>
      </c>
      <c r="Z60" s="149">
        <f t="shared" ref="Z60:Z83" si="61">AA60+AD60</f>
        <v>2</v>
      </c>
      <c r="AA60" s="150">
        <f t="shared" ref="AA60:AA67" si="62">AB60+AC60</f>
        <v>0</v>
      </c>
      <c r="AB60" s="147">
        <f t="array" ref="AB60">(SUM(LEN($M60:$X60)-LEN(SUBSTITUTE($M60:$X60,"역삼","")))/LEN("역삼"))</f>
        <v>0</v>
      </c>
      <c r="AC60" s="147">
        <f t="array" ref="AC60">SUM(SUM(LEN($M60:X60)-LEN(SUBSTITUTE($M60:X60,"선릉","")))/LEN("선릉"),SUM(LEN(M60:$X60)-LEN(SUBSTITUTE($M60:$X60,"가산","")))/LEN("가산"))</f>
        <v>0</v>
      </c>
      <c r="AD60" s="150">
        <f t="shared" ref="AD60:AD72" si="63">SUM(AE60:AO60)</f>
        <v>2</v>
      </c>
      <c r="AE60" s="147">
        <f t="array" ref="AE60">(SUM(LEN($M60:$X60)-LEN(SUBSTITUTE($M60:$X60,"대전","")))/LEN("대전"))</f>
        <v>0</v>
      </c>
      <c r="AF60" s="147">
        <f t="array" ref="AF60">(SUM(LEN($M60:$X60)-LEN(SUBSTITUTE($M60:$X60,"대구","")))/LEN("대구"))</f>
        <v>0</v>
      </c>
      <c r="AG60" s="147">
        <f t="array" ref="AG60">(SUM(LEN($M60:$X60)-LEN(SUBSTITUTE($M60:$X60,"부산","")))/LEN("부산"))</f>
        <v>2</v>
      </c>
      <c r="AH60" s="147">
        <f t="array" ref="AH60">(SUM(LEN($M60:$X60)-LEN(SUBSTITUTE($M60:$X60,"광주","")))/LEN("광주"))</f>
        <v>0</v>
      </c>
      <c r="AI60" s="147">
        <f t="array" ref="AI60">SUM(SUM(LEN($M60:$X60)-LEN(SUBSTITUTE($M60:$X60,"수원","")))/LEN("수원"),SUM(LEN($M60:$X60)-LEN(SUBSTITUTE($M60:$X60,"춘천","")))/LEN("춘천"),SUM(LEN($M60:$X60)-LEN(SUBSTITUTE($M60:$X60,"의정부","")))/LEN("의정부"),SUM(LEN($M60:$X60)-LEN(SUBSTITUTE($M60:$X60,"원주","")))/LEN("원주"))</f>
        <v>0</v>
      </c>
      <c r="AJ60" s="147">
        <f t="array" ref="AJ60">(SUM(LEN($M60:$X60)-LEN(SUBSTITUTE($M60:$X60,"청주","")))/LEN("청주"))</f>
        <v>0</v>
      </c>
      <c r="AK60" s="147">
        <f t="array" ref="AK60">(SUM(LEN($M60:$X60)-LEN(SUBSTITUTE($M60:$X60,"인천","")))/LEN("인천"))</f>
        <v>0</v>
      </c>
      <c r="AL60" s="147">
        <f t="array" ref="AL60">SUM(SUM(LEN($M60:X60)-LEN(SUBSTITUTE($M60:X60,"충북","")))/LEN("충북"),SUM(LEN(M60:$X60)-LEN(SUBSTITUTE($M60:$X60,"아산","")))/LEN("아산"))</f>
        <v>0</v>
      </c>
      <c r="AM60" s="147">
        <f t="array" ref="AM60">(SUM(LEN($M60:$X60)-LEN(SUBSTITUTE($M60:$X60,"울산","")))/LEN("울산"))</f>
        <v>0</v>
      </c>
      <c r="AN60" s="147">
        <f t="array" ref="AN60">(SUM(LEN($M60:$X60)-LEN(SUBSTITUTE($M60:$X60,"창원","")))/LEN("창원"))</f>
        <v>0</v>
      </c>
      <c r="AO60" s="147">
        <f t="array" ref="AO60">(SUM(LEN($M60:$X60)-LEN(SUBSTITUTE($M60:$X60,"전주","")))/LEN("전주"))</f>
        <v>0</v>
      </c>
      <c r="AP60" s="176">
        <f t="shared" ref="AP60:AP83" si="64">AQ60+AT60</f>
        <v>10</v>
      </c>
      <c r="AQ60" s="175">
        <f>AR60+AS60</f>
        <v>0</v>
      </c>
      <c r="AR60" s="174">
        <f t="shared" ref="AR60:AS65" si="65">$I60*AB60</f>
        <v>0</v>
      </c>
      <c r="AS60" s="174">
        <f t="shared" si="65"/>
        <v>0</v>
      </c>
      <c r="AT60" s="175">
        <f t="shared" ref="AT60:AT72" si="66">SUM(AU60:BE60)</f>
        <v>10</v>
      </c>
      <c r="AU60" s="174">
        <f t="shared" ref="AU60:BE69" si="67">$I60*AE60</f>
        <v>0</v>
      </c>
      <c r="AV60" s="174">
        <f t="shared" si="67"/>
        <v>0</v>
      </c>
      <c r="AW60" s="174">
        <f t="shared" si="67"/>
        <v>10</v>
      </c>
      <c r="AX60" s="174">
        <f t="shared" si="67"/>
        <v>0</v>
      </c>
      <c r="AY60" s="174">
        <f t="shared" si="67"/>
        <v>0</v>
      </c>
      <c r="AZ60" s="174">
        <f t="shared" si="67"/>
        <v>0</v>
      </c>
      <c r="BA60" s="174">
        <f t="shared" si="67"/>
        <v>0</v>
      </c>
      <c r="BB60" s="174">
        <f t="shared" si="67"/>
        <v>0</v>
      </c>
      <c r="BC60" s="174">
        <f t="shared" si="67"/>
        <v>0</v>
      </c>
      <c r="BD60" s="174">
        <f t="shared" si="67"/>
        <v>0</v>
      </c>
      <c r="BE60" s="174">
        <f t="shared" si="67"/>
        <v>0</v>
      </c>
      <c r="BF60" s="640"/>
      <c r="BG60" s="640"/>
      <c r="BH60" t="str">
        <f>IF(G60="","",VLOOKUP(G60,과정코드!$A$2:$B$494,2,0))</f>
        <v>COL0104720</v>
      </c>
      <c r="BI60" s="506"/>
    </row>
    <row r="61" spans="1:61" s="38" customFormat="1" ht="23.1" customHeight="1">
      <c r="A61" s="794"/>
      <c r="B61" s="4">
        <v>47</v>
      </c>
      <c r="C61" s="4"/>
      <c r="D61" s="108" t="s">
        <v>21</v>
      </c>
      <c r="E61" s="41"/>
      <c r="F61" s="41"/>
      <c r="G61" s="181" t="s">
        <v>1881</v>
      </c>
      <c r="H61" s="93" t="str">
        <f t="shared" si="59"/>
        <v>바로가기</v>
      </c>
      <c r="I61" s="10">
        <v>3</v>
      </c>
      <c r="J61" s="11">
        <v>21</v>
      </c>
      <c r="K61" s="19">
        <v>960</v>
      </c>
      <c r="L61" s="19">
        <v>960</v>
      </c>
      <c r="M61" s="177"/>
      <c r="N61" s="20" t="s">
        <v>108</v>
      </c>
      <c r="O61" s="177"/>
      <c r="P61" s="20"/>
      <c r="Q61" s="177"/>
      <c r="R61" s="349"/>
      <c r="S61" s="177"/>
      <c r="T61" s="20"/>
      <c r="U61" s="177" t="s">
        <v>2541</v>
      </c>
      <c r="V61" s="20"/>
      <c r="W61" s="177"/>
      <c r="X61" s="20"/>
      <c r="Y61" s="147">
        <f t="shared" si="60"/>
        <v>2</v>
      </c>
      <c r="Z61" s="149">
        <f t="shared" si="61"/>
        <v>2</v>
      </c>
      <c r="AA61" s="150">
        <f t="shared" si="62"/>
        <v>0</v>
      </c>
      <c r="AB61" s="147">
        <f t="array" ref="AB61">(SUM(LEN($M61:$X61)-LEN(SUBSTITUTE($M61:$X61,"역삼","")))/LEN("역삼"))</f>
        <v>0</v>
      </c>
      <c r="AC61" s="147">
        <f t="array" ref="AC61">SUM(SUM(LEN($M61:X61)-LEN(SUBSTITUTE($M61:X61,"선릉","")))/LEN("선릉"),SUM(LEN(M61:$X61)-LEN(SUBSTITUTE($M61:$X61,"가산","")))/LEN("가산"))</f>
        <v>0</v>
      </c>
      <c r="AD61" s="150">
        <f t="shared" si="63"/>
        <v>2</v>
      </c>
      <c r="AE61" s="147">
        <f t="array" ref="AE61">(SUM(LEN($M61:$X61)-LEN(SUBSTITUTE($M61:$X61,"대전","")))/LEN("대전"))</f>
        <v>0</v>
      </c>
      <c r="AF61" s="147">
        <f t="array" ref="AF61">(SUM(LEN($M61:$X61)-LEN(SUBSTITUTE($M61:$X61,"대구","")))/LEN("대구"))</f>
        <v>0</v>
      </c>
      <c r="AG61" s="147">
        <f t="array" ref="AG61">(SUM(LEN($M61:$X61)-LEN(SUBSTITUTE($M61:$X61,"부산","")))/LEN("부산"))</f>
        <v>2</v>
      </c>
      <c r="AH61" s="147">
        <f t="array" ref="AH61">(SUM(LEN($M61:$X61)-LEN(SUBSTITUTE($M61:$X61,"광주","")))/LEN("광주"))</f>
        <v>0</v>
      </c>
      <c r="AI61" s="147">
        <f t="array" ref="AI61">SUM(SUM(LEN($M61:$X61)-LEN(SUBSTITUTE($M61:$X61,"수원","")))/LEN("수원"),SUM(LEN($M61:$X61)-LEN(SUBSTITUTE($M61:$X61,"춘천","")))/LEN("춘천"),SUM(LEN($M61:$X61)-LEN(SUBSTITUTE($M61:$X61,"의정부","")))/LEN("의정부"),SUM(LEN($M61:$X61)-LEN(SUBSTITUTE($M61:$X61,"원주","")))/LEN("원주"))</f>
        <v>0</v>
      </c>
      <c r="AJ61" s="147">
        <f t="array" ref="AJ61">(SUM(LEN($M61:$X61)-LEN(SUBSTITUTE($M61:$X61,"청주","")))/LEN("청주"))</f>
        <v>0</v>
      </c>
      <c r="AK61" s="147">
        <f t="array" ref="AK61">(SUM(LEN($M61:$X61)-LEN(SUBSTITUTE($M61:$X61,"인천","")))/LEN("인천"))</f>
        <v>0</v>
      </c>
      <c r="AL61" s="147">
        <f t="array" ref="AL61">SUM(SUM(LEN($M61:X61)-LEN(SUBSTITUTE($M61:X61,"충북","")))/LEN("충북"),SUM(LEN(M61:$X61)-LEN(SUBSTITUTE($M61:$X61,"아산","")))/LEN("아산"))</f>
        <v>0</v>
      </c>
      <c r="AM61" s="147">
        <f t="array" ref="AM61">(SUM(LEN($M61:$X61)-LEN(SUBSTITUTE($M61:$X61,"울산","")))/LEN("울산"))</f>
        <v>0</v>
      </c>
      <c r="AN61" s="147">
        <f t="array" ref="AN61">(SUM(LEN($M61:$X61)-LEN(SUBSTITUTE($M61:$X61,"창원","")))/LEN("창원"))</f>
        <v>0</v>
      </c>
      <c r="AO61" s="147">
        <f t="array" ref="AO61">(SUM(LEN($M61:$X61)-LEN(SUBSTITUTE($M61:$X61,"전주","")))/LEN("전주"))</f>
        <v>0</v>
      </c>
      <c r="AP61" s="176">
        <f t="shared" si="64"/>
        <v>6</v>
      </c>
      <c r="AQ61" s="175">
        <f t="shared" ref="AQ61:AQ83" si="68">AR61+AS61</f>
        <v>0</v>
      </c>
      <c r="AR61" s="174">
        <f t="shared" si="65"/>
        <v>0</v>
      </c>
      <c r="AS61" s="174">
        <f t="shared" si="65"/>
        <v>0</v>
      </c>
      <c r="AT61" s="175">
        <f t="shared" si="66"/>
        <v>6</v>
      </c>
      <c r="AU61" s="174">
        <f t="shared" si="67"/>
        <v>0</v>
      </c>
      <c r="AV61" s="174">
        <f t="shared" si="67"/>
        <v>0</v>
      </c>
      <c r="AW61" s="174">
        <f t="shared" si="67"/>
        <v>6</v>
      </c>
      <c r="AX61" s="174">
        <f t="shared" si="67"/>
        <v>0</v>
      </c>
      <c r="AY61" s="174">
        <f t="shared" si="67"/>
        <v>0</v>
      </c>
      <c r="AZ61" s="174">
        <f t="shared" si="67"/>
        <v>0</v>
      </c>
      <c r="BA61" s="174">
        <f t="shared" si="67"/>
        <v>0</v>
      </c>
      <c r="BB61" s="174">
        <f t="shared" si="67"/>
        <v>0</v>
      </c>
      <c r="BC61" s="174">
        <f t="shared" si="67"/>
        <v>0</v>
      </c>
      <c r="BD61" s="174">
        <f t="shared" si="67"/>
        <v>0</v>
      </c>
      <c r="BE61" s="174">
        <f t="shared" si="67"/>
        <v>0</v>
      </c>
      <c r="BF61" s="640"/>
      <c r="BG61" s="640"/>
      <c r="BH61" t="str">
        <f>IF(G61="","",VLOOKUP(G61,과정코드!$A$2:$B$494,2,0))</f>
        <v>COL0104721</v>
      </c>
      <c r="BI61" s="506"/>
    </row>
    <row r="62" spans="1:61" s="38" customFormat="1" ht="23.1" customHeight="1">
      <c r="A62" s="794"/>
      <c r="B62" s="4">
        <v>48</v>
      </c>
      <c r="C62" s="4"/>
      <c r="D62" s="108" t="s">
        <v>21</v>
      </c>
      <c r="E62" s="41"/>
      <c r="F62" s="41"/>
      <c r="G62" s="181" t="s">
        <v>344</v>
      </c>
      <c r="H62" s="93" t="str">
        <f t="shared" si="59"/>
        <v>바로가기</v>
      </c>
      <c r="I62" s="10">
        <v>5</v>
      </c>
      <c r="J62" s="11">
        <v>35</v>
      </c>
      <c r="K62" s="19">
        <v>1300</v>
      </c>
      <c r="L62" s="19">
        <v>1300</v>
      </c>
      <c r="M62" s="177"/>
      <c r="N62" s="20"/>
      <c r="O62" s="177" t="s">
        <v>2540</v>
      </c>
      <c r="P62" s="20"/>
      <c r="Q62" s="177"/>
      <c r="R62" s="349"/>
      <c r="S62" s="177"/>
      <c r="T62" s="20"/>
      <c r="U62" s="177" t="s">
        <v>2542</v>
      </c>
      <c r="V62" s="20"/>
      <c r="W62" s="177" t="s">
        <v>2543</v>
      </c>
      <c r="X62" s="20"/>
      <c r="Y62" s="147"/>
      <c r="Z62" s="149"/>
      <c r="AA62" s="150"/>
      <c r="AB62" s="147"/>
      <c r="AC62" s="147"/>
      <c r="AD62" s="150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76"/>
      <c r="AQ62" s="175"/>
      <c r="AR62" s="174"/>
      <c r="AS62" s="174"/>
      <c r="AT62" s="175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640"/>
      <c r="BG62" s="640"/>
      <c r="BH62" t="str">
        <f>IF(G62="","",VLOOKUP(G62,과정코드!$A$2:$B$494,2,0))</f>
        <v>COL0104724</v>
      </c>
      <c r="BI62" s="506"/>
    </row>
    <row r="63" spans="1:61" s="38" customFormat="1" ht="23.1" customHeight="1">
      <c r="A63" s="794"/>
      <c r="B63" s="4">
        <v>49</v>
      </c>
      <c r="C63" s="4"/>
      <c r="D63" s="41" t="s">
        <v>21</v>
      </c>
      <c r="E63" s="41"/>
      <c r="F63" s="41"/>
      <c r="G63" s="181" t="s">
        <v>345</v>
      </c>
      <c r="H63" s="93" t="str">
        <f t="shared" si="59"/>
        <v>바로가기</v>
      </c>
      <c r="I63" s="10">
        <v>3</v>
      </c>
      <c r="J63" s="11">
        <v>21</v>
      </c>
      <c r="K63" s="19">
        <v>960</v>
      </c>
      <c r="L63" s="19">
        <v>960</v>
      </c>
      <c r="M63" s="177"/>
      <c r="N63" s="20"/>
      <c r="O63" s="177" t="s">
        <v>2626</v>
      </c>
      <c r="P63" s="21"/>
      <c r="Q63" s="177"/>
      <c r="R63" s="349"/>
      <c r="S63" s="177"/>
      <c r="T63" s="21"/>
      <c r="U63" s="177" t="s">
        <v>2627</v>
      </c>
      <c r="V63" s="21"/>
      <c r="W63" s="177" t="s">
        <v>227</v>
      </c>
      <c r="X63" s="21"/>
      <c r="Y63" s="147">
        <f t="shared" si="60"/>
        <v>3</v>
      </c>
      <c r="Z63" s="149">
        <f t="shared" si="61"/>
        <v>3</v>
      </c>
      <c r="AA63" s="150">
        <f t="shared" si="62"/>
        <v>0</v>
      </c>
      <c r="AB63" s="147">
        <f t="array" ref="AB63">(SUM(LEN($M63:$X63)-LEN(SUBSTITUTE($M63:$X63,"역삼","")))/LEN("역삼"))</f>
        <v>0</v>
      </c>
      <c r="AC63" s="147">
        <f t="array" ref="AC63">SUM(SUM(LEN($M63:X63)-LEN(SUBSTITUTE($M63:X63,"선릉","")))/LEN("선릉"),SUM(LEN(M63:$X63)-LEN(SUBSTITUTE($M63:$X63,"가산","")))/LEN("가산"))</f>
        <v>0</v>
      </c>
      <c r="AD63" s="150">
        <f t="shared" si="63"/>
        <v>3</v>
      </c>
      <c r="AE63" s="147">
        <f t="array" ref="AE63">(SUM(LEN($M63:$X63)-LEN(SUBSTITUTE($M63:$X63,"대전","")))/LEN("대전"))</f>
        <v>0</v>
      </c>
      <c r="AF63" s="147">
        <f t="array" ref="AF63">(SUM(LEN($M63:$X63)-LEN(SUBSTITUTE($M63:$X63,"대구","")))/LEN("대구"))</f>
        <v>1</v>
      </c>
      <c r="AG63" s="147">
        <f t="array" ref="AG63">(SUM(LEN($M63:$X63)-LEN(SUBSTITUTE($M63:$X63,"부산","")))/LEN("부산"))</f>
        <v>2</v>
      </c>
      <c r="AH63" s="147">
        <f t="array" ref="AH63">(SUM(LEN($M63:$X63)-LEN(SUBSTITUTE($M63:$X63,"광주","")))/LEN("광주"))</f>
        <v>0</v>
      </c>
      <c r="AI63" s="147">
        <f t="array" ref="AI63">SUM(SUM(LEN($M63:$X63)-LEN(SUBSTITUTE($M63:$X63,"수원","")))/LEN("수원"),SUM(LEN($M63:$X63)-LEN(SUBSTITUTE($M63:$X63,"춘천","")))/LEN("춘천"),SUM(LEN($M63:$X63)-LEN(SUBSTITUTE($M63:$X63,"의정부","")))/LEN("의정부"),SUM(LEN($M63:$X63)-LEN(SUBSTITUTE($M63:$X63,"원주","")))/LEN("원주"))</f>
        <v>0</v>
      </c>
      <c r="AJ63" s="147">
        <f t="array" ref="AJ63">(SUM(LEN($M63:$X63)-LEN(SUBSTITUTE($M63:$X63,"청주","")))/LEN("청주"))</f>
        <v>0</v>
      </c>
      <c r="AK63" s="147">
        <f t="array" ref="AK63">(SUM(LEN($M63:$X63)-LEN(SUBSTITUTE($M63:$X63,"인천","")))/LEN("인천"))</f>
        <v>0</v>
      </c>
      <c r="AL63" s="147">
        <f t="array" ref="AL63">SUM(SUM(LEN($M63:X63)-LEN(SUBSTITUTE($M63:X63,"충북","")))/LEN("충북"),SUM(LEN(M63:$X63)-LEN(SUBSTITUTE($M63:$X63,"아산","")))/LEN("아산"))</f>
        <v>0</v>
      </c>
      <c r="AM63" s="147">
        <f t="array" ref="AM63">(SUM(LEN($M63:$X63)-LEN(SUBSTITUTE($M63:$X63,"울산","")))/LEN("울산"))</f>
        <v>0</v>
      </c>
      <c r="AN63" s="147">
        <f t="array" ref="AN63">(SUM(LEN($M63:$X63)-LEN(SUBSTITUTE($M63:$X63,"창원","")))/LEN("창원"))</f>
        <v>0</v>
      </c>
      <c r="AO63" s="147">
        <f t="array" ref="AO63">(SUM(LEN($M63:$X63)-LEN(SUBSTITUTE($M63:$X63,"전주","")))/LEN("전주"))</f>
        <v>0</v>
      </c>
      <c r="AP63" s="176">
        <f t="shared" si="64"/>
        <v>9</v>
      </c>
      <c r="AQ63" s="175">
        <f t="shared" si="68"/>
        <v>0</v>
      </c>
      <c r="AR63" s="174">
        <f>$I63*AB63</f>
        <v>0</v>
      </c>
      <c r="AS63" s="174">
        <f>$I63*AC63</f>
        <v>0</v>
      </c>
      <c r="AT63" s="175">
        <f t="shared" si="66"/>
        <v>9</v>
      </c>
      <c r="AU63" s="174">
        <f t="shared" ref="AU63:BE63" si="69">$I63*AE63</f>
        <v>0</v>
      </c>
      <c r="AV63" s="174">
        <f t="shared" si="69"/>
        <v>3</v>
      </c>
      <c r="AW63" s="174">
        <f t="shared" si="69"/>
        <v>6</v>
      </c>
      <c r="AX63" s="174">
        <f t="shared" si="69"/>
        <v>0</v>
      </c>
      <c r="AY63" s="174">
        <f t="shared" si="69"/>
        <v>0</v>
      </c>
      <c r="AZ63" s="174">
        <f t="shared" si="69"/>
        <v>0</v>
      </c>
      <c r="BA63" s="174">
        <f t="shared" si="69"/>
        <v>0</v>
      </c>
      <c r="BB63" s="174">
        <f t="shared" si="69"/>
        <v>0</v>
      </c>
      <c r="BC63" s="174">
        <f t="shared" si="69"/>
        <v>0</v>
      </c>
      <c r="BD63" s="174">
        <f t="shared" si="69"/>
        <v>0</v>
      </c>
      <c r="BE63" s="174">
        <f t="shared" si="69"/>
        <v>0</v>
      </c>
      <c r="BF63" s="640"/>
      <c r="BG63" s="640"/>
      <c r="BH63" t="str">
        <f>IF(G63="","",VLOOKUP(G63,과정코드!$A$2:$B$494,2,0))</f>
        <v>COL0104725</v>
      </c>
      <c r="BI63" s="506"/>
    </row>
    <row r="64" spans="1:61" s="38" customFormat="1" ht="23.1" customHeight="1">
      <c r="A64" s="794"/>
      <c r="B64" s="4">
        <v>50</v>
      </c>
      <c r="C64" s="4"/>
      <c r="D64" s="108" t="s">
        <v>21</v>
      </c>
      <c r="E64" s="41"/>
      <c r="F64" s="171" t="s">
        <v>453</v>
      </c>
      <c r="G64" s="181" t="s">
        <v>615</v>
      </c>
      <c r="H64" s="93" t="str">
        <f t="shared" si="59"/>
        <v>바로가기</v>
      </c>
      <c r="I64" s="10">
        <v>5</v>
      </c>
      <c r="J64" s="11">
        <v>35</v>
      </c>
      <c r="K64" s="19">
        <v>1300</v>
      </c>
      <c r="L64" s="19">
        <v>1300</v>
      </c>
      <c r="M64" s="177"/>
      <c r="N64" s="20"/>
      <c r="O64" s="177"/>
      <c r="P64" s="20"/>
      <c r="Q64" s="177" t="s">
        <v>613</v>
      </c>
      <c r="R64" s="349"/>
      <c r="S64" s="177"/>
      <c r="T64" s="20"/>
      <c r="U64" s="177"/>
      <c r="V64" s="20"/>
      <c r="W64" s="177"/>
      <c r="X64" s="20"/>
      <c r="Y64" s="147">
        <f t="shared" si="60"/>
        <v>1</v>
      </c>
      <c r="Z64" s="149">
        <f t="shared" si="61"/>
        <v>1</v>
      </c>
      <c r="AA64" s="150">
        <f t="shared" si="62"/>
        <v>0</v>
      </c>
      <c r="AB64" s="147">
        <f t="array" ref="AB64">(SUM(LEN($M64:$X64)-LEN(SUBSTITUTE($M64:$X64,"역삼","")))/LEN("역삼"))</f>
        <v>0</v>
      </c>
      <c r="AC64" s="147">
        <f t="array" ref="AC64">SUM(SUM(LEN($M64:X64)-LEN(SUBSTITUTE($M64:X64,"선릉","")))/LEN("선릉"),SUM(LEN(M64:$X64)-LEN(SUBSTITUTE($M64:$X64,"가산","")))/LEN("가산"))</f>
        <v>0</v>
      </c>
      <c r="AD64" s="150">
        <f t="shared" si="63"/>
        <v>1</v>
      </c>
      <c r="AE64" s="147">
        <f t="array" ref="AE64">(SUM(LEN($M64:$X64)-LEN(SUBSTITUTE($M64:$X64,"대전","")))/LEN("대전"))</f>
        <v>0</v>
      </c>
      <c r="AF64" s="147">
        <f t="array" ref="AF64">(SUM(LEN($M64:$X64)-LEN(SUBSTITUTE($M64:$X64,"대구","")))/LEN("대구"))</f>
        <v>0</v>
      </c>
      <c r="AG64" s="147">
        <f t="array" ref="AG64">(SUM(LEN($M64:$X64)-LEN(SUBSTITUTE($M64:$X64,"부산","")))/LEN("부산"))</f>
        <v>1</v>
      </c>
      <c r="AH64" s="147">
        <f t="array" ref="AH64">(SUM(LEN($M64:$X64)-LEN(SUBSTITUTE($M64:$X64,"광주","")))/LEN("광주"))</f>
        <v>0</v>
      </c>
      <c r="AI64" s="147">
        <f t="array" ref="AI64">SUM(SUM(LEN($M64:$X64)-LEN(SUBSTITUTE($M64:$X64,"수원","")))/LEN("수원"),SUM(LEN($M64:$X64)-LEN(SUBSTITUTE($M64:$X64,"춘천","")))/LEN("춘천"),SUM(LEN($M64:$X64)-LEN(SUBSTITUTE($M64:$X64,"의정부","")))/LEN("의정부"),SUM(LEN($M64:$X64)-LEN(SUBSTITUTE($M64:$X64,"원주","")))/LEN("원주"))</f>
        <v>0</v>
      </c>
      <c r="AJ64" s="147">
        <f t="array" ref="AJ64">(SUM(LEN($M64:$X64)-LEN(SUBSTITUTE($M64:$X64,"청주","")))/LEN("청주"))</f>
        <v>0</v>
      </c>
      <c r="AK64" s="147">
        <f t="array" ref="AK64">(SUM(LEN($M64:$X64)-LEN(SUBSTITUTE($M64:$X64,"인천","")))/LEN("인천"))</f>
        <v>0</v>
      </c>
      <c r="AL64" s="147">
        <f t="array" ref="AL64">SUM(SUM(LEN($M64:X64)-LEN(SUBSTITUTE($M64:X64,"충북","")))/LEN("충북"),SUM(LEN(M64:$X64)-LEN(SUBSTITUTE($M64:$X64,"아산","")))/LEN("아산"))</f>
        <v>0</v>
      </c>
      <c r="AM64" s="147">
        <f t="array" ref="AM64">(SUM(LEN($M64:$X64)-LEN(SUBSTITUTE($M64:$X64,"울산","")))/LEN("울산"))</f>
        <v>0</v>
      </c>
      <c r="AN64" s="147">
        <f t="array" ref="AN64">(SUM(LEN($M64:$X64)-LEN(SUBSTITUTE($M64:$X64,"창원","")))/LEN("창원"))</f>
        <v>0</v>
      </c>
      <c r="AO64" s="147">
        <f t="array" ref="AO64">(SUM(LEN($M64:$X64)-LEN(SUBSTITUTE($M64:$X64,"전주","")))/LEN("전주"))</f>
        <v>0</v>
      </c>
      <c r="AP64" s="176">
        <f t="shared" si="64"/>
        <v>5</v>
      </c>
      <c r="AQ64" s="175">
        <f t="shared" si="68"/>
        <v>0</v>
      </c>
      <c r="AR64" s="174">
        <f t="shared" si="65"/>
        <v>0</v>
      </c>
      <c r="AS64" s="174">
        <f t="shared" si="65"/>
        <v>0</v>
      </c>
      <c r="AT64" s="175">
        <f t="shared" si="66"/>
        <v>5</v>
      </c>
      <c r="AU64" s="174">
        <f t="shared" si="67"/>
        <v>0</v>
      </c>
      <c r="AV64" s="174">
        <f t="shared" si="67"/>
        <v>0</v>
      </c>
      <c r="AW64" s="174">
        <f t="shared" si="67"/>
        <v>5</v>
      </c>
      <c r="AX64" s="174">
        <f t="shared" si="67"/>
        <v>0</v>
      </c>
      <c r="AY64" s="174">
        <f t="shared" si="67"/>
        <v>0</v>
      </c>
      <c r="AZ64" s="174">
        <f t="shared" si="67"/>
        <v>0</v>
      </c>
      <c r="BA64" s="174">
        <f t="shared" si="67"/>
        <v>0</v>
      </c>
      <c r="BB64" s="174">
        <f t="shared" si="67"/>
        <v>0</v>
      </c>
      <c r="BC64" s="174">
        <f t="shared" si="67"/>
        <v>0</v>
      </c>
      <c r="BD64" s="174">
        <f t="shared" si="67"/>
        <v>0</v>
      </c>
      <c r="BE64" s="174">
        <f t="shared" si="67"/>
        <v>0</v>
      </c>
      <c r="BF64" s="640"/>
      <c r="BG64" s="640"/>
      <c r="BH64" t="str">
        <f>IF(G64="","",VLOOKUP(G64,과정코드!$A$2:$B$494,2,0))</f>
        <v>COL0104734</v>
      </c>
      <c r="BI64" s="506"/>
    </row>
    <row r="65" spans="1:61" s="605" customFormat="1" ht="23.1" customHeight="1">
      <c r="A65" s="794"/>
      <c r="B65" s="627">
        <v>51</v>
      </c>
      <c r="C65" s="627"/>
      <c r="D65" s="65" t="s">
        <v>21</v>
      </c>
      <c r="E65" s="65"/>
      <c r="F65" s="628" t="s">
        <v>453</v>
      </c>
      <c r="G65" s="181" t="s">
        <v>609</v>
      </c>
      <c r="H65" s="93" t="str">
        <f t="shared" si="59"/>
        <v>바로가기</v>
      </c>
      <c r="I65" s="10">
        <v>3</v>
      </c>
      <c r="J65" s="11">
        <v>21</v>
      </c>
      <c r="K65" s="19">
        <v>960</v>
      </c>
      <c r="L65" s="19">
        <v>960</v>
      </c>
      <c r="M65" s="629"/>
      <c r="N65" s="630"/>
      <c r="O65" s="629"/>
      <c r="P65" s="630"/>
      <c r="Q65" s="177" t="s">
        <v>608</v>
      </c>
      <c r="R65" s="631"/>
      <c r="S65" s="629"/>
      <c r="T65" s="630"/>
      <c r="U65" s="629"/>
      <c r="V65" s="630"/>
      <c r="W65" s="629"/>
      <c r="X65" s="630"/>
      <c r="Y65" s="632">
        <f t="shared" si="60"/>
        <v>1</v>
      </c>
      <c r="Z65" s="149">
        <f t="shared" si="61"/>
        <v>1</v>
      </c>
      <c r="AA65" s="633">
        <f t="shared" si="62"/>
        <v>0</v>
      </c>
      <c r="AB65" s="632">
        <f t="array" ref="AB65">(SUM(LEN($M65:$X65)-LEN(SUBSTITUTE($M65:$X65,"역삼","")))/LEN("역삼"))</f>
        <v>0</v>
      </c>
      <c r="AC65" s="632">
        <f t="array" ref="AC65">SUM(SUM(LEN($M65:X65)-LEN(SUBSTITUTE($M65:X65,"선릉","")))/LEN("선릉"),SUM(LEN(M65:$X65)-LEN(SUBSTITUTE($M65:$X65,"가산","")))/LEN("가산"))</f>
        <v>0</v>
      </c>
      <c r="AD65" s="633">
        <f t="shared" si="63"/>
        <v>1</v>
      </c>
      <c r="AE65" s="632">
        <f t="array" ref="AE65">(SUM(LEN($M65:$X65)-LEN(SUBSTITUTE($M65:$X65,"대전","")))/LEN("대전"))</f>
        <v>0</v>
      </c>
      <c r="AF65" s="632">
        <f t="array" ref="AF65">(SUM(LEN($M65:$X65)-LEN(SUBSTITUTE($M65:$X65,"대구","")))/LEN("대구"))</f>
        <v>0</v>
      </c>
      <c r="AG65" s="632">
        <f t="array" ref="AG65">(SUM(LEN($M65:$X65)-LEN(SUBSTITUTE($M65:$X65,"부산","")))/LEN("부산"))</f>
        <v>1</v>
      </c>
      <c r="AH65" s="632">
        <f t="array" ref="AH65">(SUM(LEN($M65:$X65)-LEN(SUBSTITUTE($M65:$X65,"광주","")))/LEN("광주"))</f>
        <v>0</v>
      </c>
      <c r="AI65" s="632">
        <f t="array" ref="AI65">SUM(SUM(LEN($M65:$X65)-LEN(SUBSTITUTE($M65:$X65,"수원","")))/LEN("수원"),SUM(LEN($M65:$X65)-LEN(SUBSTITUTE($M65:$X65,"춘천","")))/LEN("춘천"),SUM(LEN($M65:$X65)-LEN(SUBSTITUTE($M65:$X65,"의정부","")))/LEN("의정부"),SUM(LEN($M65:$X65)-LEN(SUBSTITUTE($M65:$X65,"원주","")))/LEN("원주"))</f>
        <v>0</v>
      </c>
      <c r="AJ65" s="632">
        <f t="array" ref="AJ65">(SUM(LEN($M65:$X65)-LEN(SUBSTITUTE($M65:$X65,"청주","")))/LEN("청주"))</f>
        <v>0</v>
      </c>
      <c r="AK65" s="632">
        <f t="array" ref="AK65">(SUM(LEN($M65:$X65)-LEN(SUBSTITUTE($M65:$X65,"인천","")))/LEN("인천"))</f>
        <v>0</v>
      </c>
      <c r="AL65" s="632">
        <f t="array" ref="AL65">SUM(SUM(LEN($M65:X65)-LEN(SUBSTITUTE($M65:X65,"충북","")))/LEN("충북"),SUM(LEN(M65:$X65)-LEN(SUBSTITUTE($M65:$X65,"아산","")))/LEN("아산"))</f>
        <v>0</v>
      </c>
      <c r="AM65" s="632">
        <f t="array" ref="AM65">(SUM(LEN($M65:$X65)-LEN(SUBSTITUTE($M65:$X65,"울산","")))/LEN("울산"))</f>
        <v>0</v>
      </c>
      <c r="AN65" s="632">
        <f t="array" ref="AN65">(SUM(LEN($M65:$X65)-LEN(SUBSTITUTE($M65:$X65,"창원","")))/LEN("창원"))</f>
        <v>0</v>
      </c>
      <c r="AO65" s="632">
        <f t="array" ref="AO65">(SUM(LEN($M65:$X65)-LEN(SUBSTITUTE($M65:$X65,"전주","")))/LEN("전주"))</f>
        <v>0</v>
      </c>
      <c r="AP65" s="176">
        <f t="shared" si="64"/>
        <v>3</v>
      </c>
      <c r="AQ65" s="634">
        <f t="shared" si="68"/>
        <v>0</v>
      </c>
      <c r="AR65" s="635">
        <f t="shared" si="65"/>
        <v>0</v>
      </c>
      <c r="AS65" s="635">
        <f t="shared" si="65"/>
        <v>0</v>
      </c>
      <c r="AT65" s="634">
        <f t="shared" si="66"/>
        <v>3</v>
      </c>
      <c r="AU65" s="635">
        <f t="shared" si="67"/>
        <v>0</v>
      </c>
      <c r="AV65" s="635">
        <f t="shared" si="67"/>
        <v>0</v>
      </c>
      <c r="AW65" s="635">
        <f t="shared" si="67"/>
        <v>3</v>
      </c>
      <c r="AX65" s="635">
        <f t="shared" si="67"/>
        <v>0</v>
      </c>
      <c r="AY65" s="635">
        <f t="shared" si="67"/>
        <v>0</v>
      </c>
      <c r="AZ65" s="635">
        <f t="shared" si="67"/>
        <v>0</v>
      </c>
      <c r="BA65" s="635">
        <f t="shared" si="67"/>
        <v>0</v>
      </c>
      <c r="BB65" s="635">
        <f t="shared" si="67"/>
        <v>0</v>
      </c>
      <c r="BC65" s="635">
        <f t="shared" si="67"/>
        <v>0</v>
      </c>
      <c r="BD65" s="635">
        <f t="shared" si="67"/>
        <v>0</v>
      </c>
      <c r="BE65" s="635">
        <f t="shared" si="67"/>
        <v>0</v>
      </c>
      <c r="BF65" s="643"/>
      <c r="BG65" s="643"/>
      <c r="BH65" t="str">
        <f>IF(G65="","",VLOOKUP(G65,과정코드!$A$2:$B$494,2,0))</f>
        <v>COL0104735</v>
      </c>
      <c r="BI65" s="636"/>
    </row>
    <row r="66" spans="1:61" s="38" customFormat="1" ht="23.1" customHeight="1">
      <c r="A66" s="796" t="s">
        <v>605</v>
      </c>
      <c r="B66" s="4">
        <v>52</v>
      </c>
      <c r="C66" s="76" t="s">
        <v>20</v>
      </c>
      <c r="D66" s="108" t="s">
        <v>21</v>
      </c>
      <c r="E66" s="41" t="s">
        <v>21</v>
      </c>
      <c r="F66" s="41"/>
      <c r="G66" s="178" t="s">
        <v>211</v>
      </c>
      <c r="H66" s="93" t="str">
        <f t="shared" si="59"/>
        <v>바로가기</v>
      </c>
      <c r="I66" s="10">
        <v>2</v>
      </c>
      <c r="J66" s="11">
        <v>14</v>
      </c>
      <c r="K66" s="30">
        <v>540</v>
      </c>
      <c r="L66" s="30">
        <v>600</v>
      </c>
      <c r="M66" s="177"/>
      <c r="N66" s="20"/>
      <c r="O66" s="177" t="s">
        <v>2545</v>
      </c>
      <c r="P66" s="20"/>
      <c r="Q66" s="177"/>
      <c r="R66" s="349"/>
      <c r="S66" s="177" t="s">
        <v>2546</v>
      </c>
      <c r="T66" s="20"/>
      <c r="U66" s="177"/>
      <c r="V66" s="20"/>
      <c r="W66" s="177"/>
      <c r="X66" s="20"/>
      <c r="Y66" s="147">
        <f t="shared" si="60"/>
        <v>2</v>
      </c>
      <c r="Z66" s="149">
        <f t="shared" si="61"/>
        <v>2</v>
      </c>
      <c r="AA66" s="150">
        <f t="shared" si="62"/>
        <v>0</v>
      </c>
      <c r="AB66" s="147">
        <f t="array" ref="AB66">(SUM(LEN($M66:$X66)-LEN(SUBSTITUTE($M66:$X66,"역삼","")))/LEN("역삼"))</f>
        <v>0</v>
      </c>
      <c r="AC66" s="147">
        <f t="array" ref="AC66">SUM(SUM(LEN($M66:X66)-LEN(SUBSTITUTE($M66:X66,"선릉","")))/LEN("선릉"),SUM(LEN(M66:$X66)-LEN(SUBSTITUTE($M66:$X66,"가산","")))/LEN("가산"))</f>
        <v>0</v>
      </c>
      <c r="AD66" s="150">
        <f t="shared" si="63"/>
        <v>2</v>
      </c>
      <c r="AE66" s="147">
        <f t="array" ref="AE66">(SUM(LEN($M66:$X66)-LEN(SUBSTITUTE($M66:$X66,"대전","")))/LEN("대전"))</f>
        <v>0</v>
      </c>
      <c r="AF66" s="147">
        <f t="array" ref="AF66">(SUM(LEN($M66:$X66)-LEN(SUBSTITUTE($M66:$X66,"대구","")))/LEN("대구"))</f>
        <v>1</v>
      </c>
      <c r="AG66" s="147">
        <f t="array" ref="AG66">(SUM(LEN($M66:$X66)-LEN(SUBSTITUTE($M66:$X66,"부산","")))/LEN("부산"))</f>
        <v>1</v>
      </c>
      <c r="AH66" s="147">
        <f t="array" ref="AH66">(SUM(LEN($M66:$X66)-LEN(SUBSTITUTE($M66:$X66,"광주","")))/LEN("광주"))</f>
        <v>0</v>
      </c>
      <c r="AI66" s="147">
        <f t="array" ref="AI66">SUM(SUM(LEN($M66:$X66)-LEN(SUBSTITUTE($M66:$X66,"수원","")))/LEN("수원"),SUM(LEN($M66:$X66)-LEN(SUBSTITUTE($M66:$X66,"춘천","")))/LEN("춘천"),SUM(LEN($M66:$X66)-LEN(SUBSTITUTE($M66:$X66,"의정부","")))/LEN("의정부"),SUM(LEN($M66:$X66)-LEN(SUBSTITUTE($M66:$X66,"원주","")))/LEN("원주"))</f>
        <v>0</v>
      </c>
      <c r="AJ66" s="147">
        <f t="array" ref="AJ66">(SUM(LEN($M66:$X66)-LEN(SUBSTITUTE($M66:$X66,"청주","")))/LEN("청주"))</f>
        <v>0</v>
      </c>
      <c r="AK66" s="147">
        <f t="array" ref="AK66">(SUM(LEN($M66:$X66)-LEN(SUBSTITUTE($M66:$X66,"인천","")))/LEN("인천"))</f>
        <v>0</v>
      </c>
      <c r="AL66" s="147">
        <f t="array" ref="AL66">SUM(SUM(LEN($M66:X66)-LEN(SUBSTITUTE($M66:X66,"충북","")))/LEN("충북"),SUM(LEN(M66:$X66)-LEN(SUBSTITUTE($M66:$X66,"아산","")))/LEN("아산"))</f>
        <v>0</v>
      </c>
      <c r="AM66" s="147">
        <f t="array" ref="AM66">(SUM(LEN($M66:$X66)-LEN(SUBSTITUTE($M66:$X66,"울산","")))/LEN("울산"))</f>
        <v>0</v>
      </c>
      <c r="AN66" s="147">
        <f t="array" ref="AN66">(SUM(LEN($M66:$X66)-LEN(SUBSTITUTE($M66:$X66,"창원","")))/LEN("창원"))</f>
        <v>0</v>
      </c>
      <c r="AO66" s="147">
        <f t="array" ref="AO66">(SUM(LEN($M66:$X66)-LEN(SUBSTITUTE($M66:$X66,"전주","")))/LEN("전주"))</f>
        <v>0</v>
      </c>
      <c r="AP66" s="176">
        <f t="shared" si="64"/>
        <v>4</v>
      </c>
      <c r="AQ66" s="175">
        <f t="shared" si="68"/>
        <v>0</v>
      </c>
      <c r="AR66" s="174">
        <f t="shared" ref="AR66:AS83" si="70">$I66*AB66</f>
        <v>0</v>
      </c>
      <c r="AS66" s="174">
        <f t="shared" si="70"/>
        <v>0</v>
      </c>
      <c r="AT66" s="175">
        <f t="shared" si="66"/>
        <v>4</v>
      </c>
      <c r="AU66" s="174">
        <f t="shared" si="67"/>
        <v>0</v>
      </c>
      <c r="AV66" s="174">
        <f t="shared" si="67"/>
        <v>2</v>
      </c>
      <c r="AW66" s="174">
        <f t="shared" si="67"/>
        <v>2</v>
      </c>
      <c r="AX66" s="174">
        <f t="shared" si="67"/>
        <v>0</v>
      </c>
      <c r="AY66" s="174">
        <f t="shared" si="67"/>
        <v>0</v>
      </c>
      <c r="AZ66" s="174">
        <f t="shared" si="67"/>
        <v>0</v>
      </c>
      <c r="BA66" s="174">
        <f t="shared" si="67"/>
        <v>0</v>
      </c>
      <c r="BB66" s="174">
        <f t="shared" si="67"/>
        <v>0</v>
      </c>
      <c r="BC66" s="174">
        <f t="shared" si="67"/>
        <v>0</v>
      </c>
      <c r="BD66" s="174">
        <f t="shared" si="67"/>
        <v>0</v>
      </c>
      <c r="BE66" s="174">
        <f t="shared" si="67"/>
        <v>0</v>
      </c>
      <c r="BF66" s="640"/>
      <c r="BG66" s="640"/>
      <c r="BH66" t="str">
        <f>IF(G66="","",VLOOKUP(G66,과정코드!$A$2:$B$494,2,0))</f>
        <v>COL0104739</v>
      </c>
      <c r="BI66" s="506"/>
    </row>
    <row r="67" spans="1:61" s="38" customFormat="1" ht="23.1" customHeight="1">
      <c r="A67" s="797"/>
      <c r="B67" s="4">
        <v>53</v>
      </c>
      <c r="C67" s="76" t="s">
        <v>20</v>
      </c>
      <c r="D67" s="41" t="s">
        <v>21</v>
      </c>
      <c r="E67" s="41" t="s">
        <v>21</v>
      </c>
      <c r="F67" s="41"/>
      <c r="G67" s="178" t="s">
        <v>1895</v>
      </c>
      <c r="H67" s="93" t="str">
        <f t="shared" si="59"/>
        <v>바로가기</v>
      </c>
      <c r="I67" s="107">
        <v>2</v>
      </c>
      <c r="J67" s="11">
        <v>14</v>
      </c>
      <c r="K67" s="30">
        <v>540</v>
      </c>
      <c r="L67" s="30">
        <v>600</v>
      </c>
      <c r="M67" s="177"/>
      <c r="N67" s="20"/>
      <c r="O67" s="177"/>
      <c r="P67" s="20"/>
      <c r="Q67" s="177" t="s">
        <v>596</v>
      </c>
      <c r="R67" s="349"/>
      <c r="S67" s="177"/>
      <c r="T67" s="20"/>
      <c r="U67" s="177"/>
      <c r="V67" s="20"/>
      <c r="W67" s="177"/>
      <c r="X67" s="20"/>
      <c r="Y67" s="147">
        <f t="shared" si="60"/>
        <v>1</v>
      </c>
      <c r="Z67" s="149">
        <f t="shared" si="61"/>
        <v>1</v>
      </c>
      <c r="AA67" s="150">
        <f t="shared" si="62"/>
        <v>0</v>
      </c>
      <c r="AB67" s="147">
        <f t="array" ref="AB67">(SUM(LEN($M67:$X67)-LEN(SUBSTITUTE($M67:$X67,"역삼","")))/LEN("역삼"))</f>
        <v>0</v>
      </c>
      <c r="AC67" s="147">
        <f t="array" ref="AC67">SUM(SUM(LEN($M67:X67)-LEN(SUBSTITUTE($M67:X67,"선릉","")))/LEN("선릉"),SUM(LEN(M67:$X67)-LEN(SUBSTITUTE($M67:$X67,"가산","")))/LEN("가산"))</f>
        <v>0</v>
      </c>
      <c r="AD67" s="150">
        <f t="shared" si="63"/>
        <v>1</v>
      </c>
      <c r="AE67" s="147">
        <f t="array" ref="AE67">(SUM(LEN($M67:$X67)-LEN(SUBSTITUTE($M67:$X67,"대전","")))/LEN("대전"))</f>
        <v>0</v>
      </c>
      <c r="AF67" s="147">
        <f t="array" ref="AF67">(SUM(LEN($M67:$X67)-LEN(SUBSTITUTE($M67:$X67,"대구","")))/LEN("대구"))</f>
        <v>0</v>
      </c>
      <c r="AG67" s="147">
        <f t="array" ref="AG67">(SUM(LEN($M67:$X67)-LEN(SUBSTITUTE($M67:$X67,"부산","")))/LEN("부산"))</f>
        <v>1</v>
      </c>
      <c r="AH67" s="147">
        <f t="array" ref="AH67">(SUM(LEN($M67:$X67)-LEN(SUBSTITUTE($M67:$X67,"광주","")))/LEN("광주"))</f>
        <v>0</v>
      </c>
      <c r="AI67" s="147">
        <f t="array" ref="AI67">SUM(SUM(LEN($M67:$X67)-LEN(SUBSTITUTE($M67:$X67,"수원","")))/LEN("수원"),SUM(LEN($M67:$X67)-LEN(SUBSTITUTE($M67:$X67,"춘천","")))/LEN("춘천"),SUM(LEN($M67:$X67)-LEN(SUBSTITUTE($M67:$X67,"의정부","")))/LEN("의정부"),SUM(LEN($M67:$X67)-LEN(SUBSTITUTE($M67:$X67,"원주","")))/LEN("원주"))</f>
        <v>0</v>
      </c>
      <c r="AJ67" s="147">
        <f t="array" ref="AJ67">(SUM(LEN($M67:$X67)-LEN(SUBSTITUTE($M67:$X67,"청주","")))/LEN("청주"))</f>
        <v>0</v>
      </c>
      <c r="AK67" s="147">
        <f t="array" ref="AK67">(SUM(LEN($M67:$X67)-LEN(SUBSTITUTE($M67:$X67,"인천","")))/LEN("인천"))</f>
        <v>0</v>
      </c>
      <c r="AL67" s="147">
        <f t="array" ref="AL67">SUM(SUM(LEN($M67:X67)-LEN(SUBSTITUTE($M67:X67,"충북","")))/LEN("충북"),SUM(LEN(M67:$X67)-LEN(SUBSTITUTE($M67:$X67,"아산","")))/LEN("아산"))</f>
        <v>0</v>
      </c>
      <c r="AM67" s="147">
        <f t="array" ref="AM67">(SUM(LEN($M67:$X67)-LEN(SUBSTITUTE($M67:$X67,"울산","")))/LEN("울산"))</f>
        <v>0</v>
      </c>
      <c r="AN67" s="147">
        <f t="array" ref="AN67">(SUM(LEN($M67:$X67)-LEN(SUBSTITUTE($M67:$X67,"창원","")))/LEN("창원"))</f>
        <v>0</v>
      </c>
      <c r="AO67" s="147">
        <f t="array" ref="AO67">(SUM(LEN($M67:$X67)-LEN(SUBSTITUTE($M67:$X67,"전주","")))/LEN("전주"))</f>
        <v>0</v>
      </c>
      <c r="AP67" s="176">
        <f t="shared" si="64"/>
        <v>2</v>
      </c>
      <c r="AQ67" s="175">
        <f t="shared" si="68"/>
        <v>0</v>
      </c>
      <c r="AR67" s="174">
        <f t="shared" si="70"/>
        <v>0</v>
      </c>
      <c r="AS67" s="174">
        <f t="shared" si="70"/>
        <v>0</v>
      </c>
      <c r="AT67" s="175">
        <f t="shared" si="66"/>
        <v>2</v>
      </c>
      <c r="AU67" s="174">
        <f t="shared" si="67"/>
        <v>0</v>
      </c>
      <c r="AV67" s="174">
        <f t="shared" si="67"/>
        <v>0</v>
      </c>
      <c r="AW67" s="174">
        <f t="shared" si="67"/>
        <v>2</v>
      </c>
      <c r="AX67" s="174">
        <f t="shared" si="67"/>
        <v>0</v>
      </c>
      <c r="AY67" s="174">
        <f t="shared" si="67"/>
        <v>0</v>
      </c>
      <c r="AZ67" s="174">
        <f t="shared" si="67"/>
        <v>0</v>
      </c>
      <c r="BA67" s="174">
        <f t="shared" si="67"/>
        <v>0</v>
      </c>
      <c r="BB67" s="174">
        <f t="shared" si="67"/>
        <v>0</v>
      </c>
      <c r="BC67" s="174">
        <f t="shared" si="67"/>
        <v>0</v>
      </c>
      <c r="BD67" s="174">
        <f t="shared" si="67"/>
        <v>0</v>
      </c>
      <c r="BE67" s="174">
        <f t="shared" si="67"/>
        <v>0</v>
      </c>
      <c r="BF67" s="640"/>
      <c r="BG67" s="640"/>
      <c r="BH67" t="str">
        <f>IF(G67="","",VLOOKUP(G67,과정코드!$A$2:$B$494,2,0))</f>
        <v>COL0104740</v>
      </c>
      <c r="BI67" s="506"/>
    </row>
    <row r="68" spans="1:61" s="38" customFormat="1" ht="23.1" customHeight="1">
      <c r="A68" s="797"/>
      <c r="B68" s="4">
        <v>54</v>
      </c>
      <c r="C68" s="76" t="s">
        <v>20</v>
      </c>
      <c r="D68" s="108" t="s">
        <v>21</v>
      </c>
      <c r="E68" s="108" t="s">
        <v>21</v>
      </c>
      <c r="F68" s="108"/>
      <c r="G68" s="178" t="s">
        <v>1896</v>
      </c>
      <c r="H68" s="93" t="str">
        <f t="shared" si="59"/>
        <v>바로가기</v>
      </c>
      <c r="I68" s="10">
        <v>2</v>
      </c>
      <c r="J68" s="12">
        <v>14</v>
      </c>
      <c r="K68" s="30">
        <v>540</v>
      </c>
      <c r="L68" s="30">
        <v>600</v>
      </c>
      <c r="M68" s="177"/>
      <c r="N68" s="20" t="s">
        <v>2547</v>
      </c>
      <c r="O68" s="177"/>
      <c r="P68" s="20" t="s">
        <v>117</v>
      </c>
      <c r="Q68" s="177"/>
      <c r="R68" s="349"/>
      <c r="S68" s="177"/>
      <c r="T68" s="20"/>
      <c r="U68" s="177" t="s">
        <v>2548</v>
      </c>
      <c r="V68" s="20"/>
      <c r="W68" s="177"/>
      <c r="X68" s="20"/>
      <c r="Y68" s="147">
        <f t="shared" si="60"/>
        <v>3</v>
      </c>
      <c r="Z68" s="149">
        <f t="shared" si="61"/>
        <v>3</v>
      </c>
      <c r="AA68" s="150">
        <f>AB68+AC68</f>
        <v>0</v>
      </c>
      <c r="AB68" s="147">
        <f t="array" ref="AB68">(SUM(LEN($M68:$X68)-LEN(SUBSTITUTE($M68:$X68,"역삼","")))/LEN("역삼"))</f>
        <v>0</v>
      </c>
      <c r="AC68" s="147">
        <f t="array" ref="AC68">SUM(SUM(LEN($M68:X68)-LEN(SUBSTITUTE($M68:X68,"선릉","")))/LEN("선릉"),SUM(LEN(M68:$X68)-LEN(SUBSTITUTE($M68:$X68,"가산","")))/LEN("가산"))</f>
        <v>0</v>
      </c>
      <c r="AD68" s="150">
        <f t="shared" si="63"/>
        <v>3</v>
      </c>
      <c r="AE68" s="147">
        <f t="array" ref="AE68">(SUM(LEN($M68:$X68)-LEN(SUBSTITUTE($M68:$X68,"대전","")))/LEN("대전"))</f>
        <v>0</v>
      </c>
      <c r="AF68" s="147">
        <f t="array" ref="AF68">(SUM(LEN($M68:$X68)-LEN(SUBSTITUTE($M68:$X68,"대구","")))/LEN("대구"))</f>
        <v>1</v>
      </c>
      <c r="AG68" s="147">
        <f t="array" ref="AG68">(SUM(LEN($M68:$X68)-LEN(SUBSTITUTE($M68:$X68,"부산","")))/LEN("부산"))</f>
        <v>2</v>
      </c>
      <c r="AH68" s="147">
        <f t="array" ref="AH68">(SUM(LEN($M68:$X68)-LEN(SUBSTITUTE($M68:$X68,"광주","")))/LEN("광주"))</f>
        <v>0</v>
      </c>
      <c r="AI68" s="147">
        <f t="array" ref="AI68">SUM(SUM(LEN($M68:$X68)-LEN(SUBSTITUTE($M68:$X68,"수원","")))/LEN("수원"),SUM(LEN($M68:$X68)-LEN(SUBSTITUTE($M68:$X68,"춘천","")))/LEN("춘천"),SUM(LEN($M68:$X68)-LEN(SUBSTITUTE($M68:$X68,"의정부","")))/LEN("의정부"),SUM(LEN($M68:$X68)-LEN(SUBSTITUTE($M68:$X68,"원주","")))/LEN("원주"))</f>
        <v>0</v>
      </c>
      <c r="AJ68" s="147">
        <f t="array" ref="AJ68">(SUM(LEN($M68:$X68)-LEN(SUBSTITUTE($M68:$X68,"청주","")))/LEN("청주"))</f>
        <v>0</v>
      </c>
      <c r="AK68" s="147">
        <f t="array" ref="AK68">(SUM(LEN($M68:$X68)-LEN(SUBSTITUTE($M68:$X68,"인천","")))/LEN("인천"))</f>
        <v>0</v>
      </c>
      <c r="AL68" s="147">
        <f t="array" ref="AL68">SUM(SUM(LEN($M68:X68)-LEN(SUBSTITUTE($M68:X68,"충북","")))/LEN("충북"),SUM(LEN(M68:$X68)-LEN(SUBSTITUTE($M68:$X68,"아산","")))/LEN("아산"))</f>
        <v>0</v>
      </c>
      <c r="AM68" s="147">
        <f t="array" ref="AM68">(SUM(LEN($M68:$X68)-LEN(SUBSTITUTE($M68:$X68,"울산","")))/LEN("울산"))</f>
        <v>0</v>
      </c>
      <c r="AN68" s="147">
        <f t="array" ref="AN68">(SUM(LEN($M68:$X68)-LEN(SUBSTITUTE($M68:$X68,"창원","")))/LEN("창원"))</f>
        <v>0</v>
      </c>
      <c r="AO68" s="147">
        <f t="array" ref="AO68">(SUM(LEN($M68:$X68)-LEN(SUBSTITUTE($M68:$X68,"전주","")))/LEN("전주"))</f>
        <v>0</v>
      </c>
      <c r="AP68" s="176">
        <f t="shared" si="64"/>
        <v>6</v>
      </c>
      <c r="AQ68" s="175">
        <f t="shared" si="68"/>
        <v>0</v>
      </c>
      <c r="AR68" s="174">
        <f t="shared" si="70"/>
        <v>0</v>
      </c>
      <c r="AS68" s="174">
        <f t="shared" si="70"/>
        <v>0</v>
      </c>
      <c r="AT68" s="175">
        <f t="shared" si="66"/>
        <v>6</v>
      </c>
      <c r="AU68" s="174">
        <f t="shared" si="67"/>
        <v>0</v>
      </c>
      <c r="AV68" s="174">
        <f t="shared" si="67"/>
        <v>2</v>
      </c>
      <c r="AW68" s="174">
        <f t="shared" si="67"/>
        <v>4</v>
      </c>
      <c r="AX68" s="174">
        <f t="shared" si="67"/>
        <v>0</v>
      </c>
      <c r="AY68" s="174">
        <f t="shared" si="67"/>
        <v>0</v>
      </c>
      <c r="AZ68" s="174">
        <f t="shared" si="67"/>
        <v>0</v>
      </c>
      <c r="BA68" s="174">
        <f t="shared" si="67"/>
        <v>0</v>
      </c>
      <c r="BB68" s="174">
        <f t="shared" si="67"/>
        <v>0</v>
      </c>
      <c r="BC68" s="174">
        <f t="shared" si="67"/>
        <v>0</v>
      </c>
      <c r="BD68" s="174">
        <f t="shared" si="67"/>
        <v>0</v>
      </c>
      <c r="BE68" s="174">
        <f t="shared" si="67"/>
        <v>0</v>
      </c>
      <c r="BF68" s="640"/>
      <c r="BG68" s="640"/>
      <c r="BH68" t="str">
        <f>IF(G68="","",VLOOKUP(G68,과정코드!$A$2:$B$494,2,0))</f>
        <v>COL0104741</v>
      </c>
      <c r="BI68" s="506"/>
    </row>
    <row r="69" spans="1:61" s="38" customFormat="1" ht="23.1" customHeight="1">
      <c r="A69" s="797"/>
      <c r="B69" s="4">
        <v>55</v>
      </c>
      <c r="C69" s="76" t="s">
        <v>20</v>
      </c>
      <c r="D69" s="108" t="s">
        <v>21</v>
      </c>
      <c r="E69" s="108" t="s">
        <v>21</v>
      </c>
      <c r="F69" s="108"/>
      <c r="G69" s="178" t="s">
        <v>332</v>
      </c>
      <c r="H69" s="93" t="str">
        <f t="shared" si="59"/>
        <v>바로가기</v>
      </c>
      <c r="I69" s="24">
        <v>3</v>
      </c>
      <c r="J69" s="25">
        <v>21</v>
      </c>
      <c r="K69" s="30">
        <v>640</v>
      </c>
      <c r="L69" s="30">
        <v>700</v>
      </c>
      <c r="M69" s="177"/>
      <c r="N69" s="20" t="s">
        <v>2549</v>
      </c>
      <c r="O69" s="177"/>
      <c r="P69" s="20"/>
      <c r="Q69" s="177" t="s">
        <v>2550</v>
      </c>
      <c r="R69" s="349"/>
      <c r="S69" s="177" t="s">
        <v>2551</v>
      </c>
      <c r="T69" s="20"/>
      <c r="U69" s="177"/>
      <c r="V69" s="20"/>
      <c r="W69" s="177" t="s">
        <v>2544</v>
      </c>
      <c r="X69" s="20"/>
      <c r="Y69" s="147">
        <f t="shared" si="60"/>
        <v>4</v>
      </c>
      <c r="Z69" s="149">
        <f t="shared" si="61"/>
        <v>4</v>
      </c>
      <c r="AA69" s="150">
        <f t="shared" ref="AA69:AA83" si="71">AB69+AC69</f>
        <v>0</v>
      </c>
      <c r="AB69" s="147">
        <f t="array" ref="AB69">(SUM(LEN($M69:$X69)-LEN(SUBSTITUTE($M69:$X69,"역삼","")))/LEN("역삼"))</f>
        <v>0</v>
      </c>
      <c r="AC69" s="147">
        <f t="array" ref="AC69">SUM(SUM(LEN($M69:X69)-LEN(SUBSTITUTE($M69:X69,"선릉","")))/LEN("선릉"),SUM(LEN(M69:$X69)-LEN(SUBSTITUTE($M69:$X69,"가산","")))/LEN("가산"))</f>
        <v>0</v>
      </c>
      <c r="AD69" s="150">
        <f t="shared" si="63"/>
        <v>4</v>
      </c>
      <c r="AE69" s="147">
        <f t="array" ref="AE69">(SUM(LEN($M69:$X69)-LEN(SUBSTITUTE($M69:$X69,"대전","")))/LEN("대전"))</f>
        <v>0</v>
      </c>
      <c r="AF69" s="147">
        <f t="array" ref="AF69">(SUM(LEN($M69:$X69)-LEN(SUBSTITUTE($M69:$X69,"대구","")))/LEN("대구"))</f>
        <v>1</v>
      </c>
      <c r="AG69" s="147">
        <f t="array" ref="AG69">(SUM(LEN($M69:$X69)-LEN(SUBSTITUTE($M69:$X69,"부산","")))/LEN("부산"))</f>
        <v>3</v>
      </c>
      <c r="AH69" s="147">
        <f t="array" ref="AH69">(SUM(LEN($M69:$X69)-LEN(SUBSTITUTE($M69:$X69,"광주","")))/LEN("광주"))</f>
        <v>0</v>
      </c>
      <c r="AI69" s="147">
        <f t="array" ref="AI69">SUM(SUM(LEN($M69:$X69)-LEN(SUBSTITUTE($M69:$X69,"수원","")))/LEN("수원"),SUM(LEN($M69:$X69)-LEN(SUBSTITUTE($M69:$X69,"춘천","")))/LEN("춘천"),SUM(LEN($M69:$X69)-LEN(SUBSTITUTE($M69:$X69,"의정부","")))/LEN("의정부"),SUM(LEN($M69:$X69)-LEN(SUBSTITUTE($M69:$X69,"원주","")))/LEN("원주"))</f>
        <v>0</v>
      </c>
      <c r="AJ69" s="147">
        <f t="array" ref="AJ69">(SUM(LEN($M69:$X69)-LEN(SUBSTITUTE($M69:$X69,"청주","")))/LEN("청주"))</f>
        <v>0</v>
      </c>
      <c r="AK69" s="147">
        <f t="array" ref="AK69">(SUM(LEN($M69:$X69)-LEN(SUBSTITUTE($M69:$X69,"인천","")))/LEN("인천"))</f>
        <v>0</v>
      </c>
      <c r="AL69" s="147">
        <f t="array" ref="AL69">SUM(SUM(LEN($M69:X69)-LEN(SUBSTITUTE($M69:X69,"충북","")))/LEN("충북"),SUM(LEN(M69:$X69)-LEN(SUBSTITUTE($M69:$X69,"아산","")))/LEN("아산"))</f>
        <v>0</v>
      </c>
      <c r="AM69" s="147">
        <f t="array" ref="AM69">(SUM(LEN($M69:$X69)-LEN(SUBSTITUTE($M69:$X69,"울산","")))/LEN("울산"))</f>
        <v>0</v>
      </c>
      <c r="AN69" s="147">
        <f t="array" ref="AN69">(SUM(LEN($M69:$X69)-LEN(SUBSTITUTE($M69:$X69,"창원","")))/LEN("창원"))</f>
        <v>0</v>
      </c>
      <c r="AO69" s="147">
        <f t="array" ref="AO69">(SUM(LEN($M69:$X69)-LEN(SUBSTITUTE($M69:$X69,"전주","")))/LEN("전주"))</f>
        <v>0</v>
      </c>
      <c r="AP69" s="176">
        <f t="shared" si="64"/>
        <v>12</v>
      </c>
      <c r="AQ69" s="175">
        <f t="shared" si="68"/>
        <v>0</v>
      </c>
      <c r="AR69" s="174">
        <f t="shared" si="70"/>
        <v>0</v>
      </c>
      <c r="AS69" s="174">
        <f t="shared" si="70"/>
        <v>0</v>
      </c>
      <c r="AT69" s="175">
        <f t="shared" si="66"/>
        <v>12</v>
      </c>
      <c r="AU69" s="174">
        <f t="shared" si="67"/>
        <v>0</v>
      </c>
      <c r="AV69" s="174">
        <f t="shared" si="67"/>
        <v>3</v>
      </c>
      <c r="AW69" s="174">
        <f t="shared" si="67"/>
        <v>9</v>
      </c>
      <c r="AX69" s="174">
        <f t="shared" si="67"/>
        <v>0</v>
      </c>
      <c r="AY69" s="174">
        <f t="shared" si="67"/>
        <v>0</v>
      </c>
      <c r="AZ69" s="174">
        <f t="shared" si="67"/>
        <v>0</v>
      </c>
      <c r="BA69" s="174">
        <f t="shared" si="67"/>
        <v>0</v>
      </c>
      <c r="BB69" s="174">
        <f t="shared" si="67"/>
        <v>0</v>
      </c>
      <c r="BC69" s="174">
        <f t="shared" si="67"/>
        <v>0</v>
      </c>
      <c r="BD69" s="174">
        <f t="shared" si="67"/>
        <v>0</v>
      </c>
      <c r="BE69" s="174">
        <f t="shared" si="67"/>
        <v>0</v>
      </c>
      <c r="BF69" s="640"/>
      <c r="BG69" s="640"/>
      <c r="BH69" t="str">
        <f>IF(G69="","",VLOOKUP(G69,과정코드!$A$2:$B$494,2,0))</f>
        <v>COL0104742</v>
      </c>
      <c r="BI69" s="506"/>
    </row>
    <row r="70" spans="1:61" s="38" customFormat="1" ht="23.1" customHeight="1">
      <c r="A70" s="797"/>
      <c r="B70" s="4">
        <v>56</v>
      </c>
      <c r="C70" s="76" t="s">
        <v>20</v>
      </c>
      <c r="D70" s="108" t="s">
        <v>21</v>
      </c>
      <c r="E70" s="108" t="s">
        <v>21</v>
      </c>
      <c r="F70" s="108"/>
      <c r="G70" s="178" t="s">
        <v>1904</v>
      </c>
      <c r="H70" s="93" t="str">
        <f t="shared" si="59"/>
        <v>바로가기</v>
      </c>
      <c r="I70" s="16">
        <v>2</v>
      </c>
      <c r="J70" s="22">
        <v>14</v>
      </c>
      <c r="K70" s="30">
        <v>540</v>
      </c>
      <c r="L70" s="30">
        <v>600</v>
      </c>
      <c r="M70" s="177"/>
      <c r="N70" s="349"/>
      <c r="O70" s="177" t="s">
        <v>1369</v>
      </c>
      <c r="P70" s="349"/>
      <c r="Q70" s="177"/>
      <c r="R70" s="349"/>
      <c r="S70" s="177"/>
      <c r="T70" s="20"/>
      <c r="U70" s="177"/>
      <c r="V70" s="20"/>
      <c r="W70" s="177"/>
      <c r="X70" s="20"/>
      <c r="Y70" s="147">
        <f t="shared" si="60"/>
        <v>1</v>
      </c>
      <c r="Z70" s="149">
        <f t="shared" si="61"/>
        <v>1</v>
      </c>
      <c r="AA70" s="150">
        <f t="shared" si="71"/>
        <v>0</v>
      </c>
      <c r="AB70" s="147">
        <f t="array" ref="AB70">(SUM(LEN($M70:$X70)-LEN(SUBSTITUTE($M70:$X70,"역삼","")))/LEN("역삼"))</f>
        <v>0</v>
      </c>
      <c r="AC70" s="147">
        <f t="array" ref="AC70">SUM(SUM(LEN($M70:X70)-LEN(SUBSTITUTE($M70:X70,"선릉","")))/LEN("선릉"),SUM(LEN(M70:$X70)-LEN(SUBSTITUTE($M70:$X70,"가산","")))/LEN("가산"))</f>
        <v>0</v>
      </c>
      <c r="AD70" s="150">
        <f t="shared" si="63"/>
        <v>1</v>
      </c>
      <c r="AE70" s="147">
        <f t="array" ref="AE70">(SUM(LEN($M70:$X70)-LEN(SUBSTITUTE($M70:$X70,"대전","")))/LEN("대전"))</f>
        <v>0</v>
      </c>
      <c r="AF70" s="147">
        <f t="array" ref="AF70">(SUM(LEN($M70:$X70)-LEN(SUBSTITUTE($M70:$X70,"대구","")))/LEN("대구"))</f>
        <v>0</v>
      </c>
      <c r="AG70" s="147">
        <f t="array" ref="AG70">(SUM(LEN($M70:$X70)-LEN(SUBSTITUTE($M70:$X70,"부산","")))/LEN("부산"))</f>
        <v>1</v>
      </c>
      <c r="AH70" s="147">
        <f t="array" ref="AH70">(SUM(LEN($M70:$X70)-LEN(SUBSTITUTE($M70:$X70,"광주","")))/LEN("광주"))</f>
        <v>0</v>
      </c>
      <c r="AI70" s="147">
        <f t="array" ref="AI70">SUM(SUM(LEN($M70:$X70)-LEN(SUBSTITUTE($M70:$X70,"수원","")))/LEN("수원"),SUM(LEN($M70:$X70)-LEN(SUBSTITUTE($M70:$X70,"춘천","")))/LEN("춘천"),SUM(LEN($M70:$X70)-LEN(SUBSTITUTE($M70:$X70,"의정부","")))/LEN("의정부"),SUM(LEN($M70:$X70)-LEN(SUBSTITUTE($M70:$X70,"원주","")))/LEN("원주"))</f>
        <v>0</v>
      </c>
      <c r="AJ70" s="147">
        <f t="array" ref="AJ70">(SUM(LEN($M70:$X70)-LEN(SUBSTITUTE($M70:$X70,"청주","")))/LEN("청주"))</f>
        <v>0</v>
      </c>
      <c r="AK70" s="147">
        <f t="array" ref="AK70">(SUM(LEN($M70:$X70)-LEN(SUBSTITUTE($M70:$X70,"인천","")))/LEN("인천"))</f>
        <v>0</v>
      </c>
      <c r="AL70" s="147">
        <f t="array" ref="AL70">SUM(SUM(LEN($M70:X70)-LEN(SUBSTITUTE($M70:X70,"충북","")))/LEN("충북"),SUM(LEN(M70:$X70)-LEN(SUBSTITUTE($M70:$X70,"아산","")))/LEN("아산"))</f>
        <v>0</v>
      </c>
      <c r="AM70" s="147">
        <f t="array" ref="AM70">(SUM(LEN($M70:$X70)-LEN(SUBSTITUTE($M70:$X70,"울산","")))/LEN("울산"))</f>
        <v>0</v>
      </c>
      <c r="AN70" s="147">
        <f t="array" ref="AN70">(SUM(LEN($M70:$X70)-LEN(SUBSTITUTE($M70:$X70,"창원","")))/LEN("창원"))</f>
        <v>0</v>
      </c>
      <c r="AO70" s="147">
        <f t="array" ref="AO70">(SUM(LEN($M70:$X70)-LEN(SUBSTITUTE($M70:$X70,"전주","")))/LEN("전주"))</f>
        <v>0</v>
      </c>
      <c r="AP70" s="176">
        <f t="shared" si="64"/>
        <v>2</v>
      </c>
      <c r="AQ70" s="175">
        <f t="shared" si="68"/>
        <v>0</v>
      </c>
      <c r="AR70" s="174">
        <f t="shared" si="70"/>
        <v>0</v>
      </c>
      <c r="AS70" s="174">
        <f t="shared" si="70"/>
        <v>0</v>
      </c>
      <c r="AT70" s="175">
        <f t="shared" si="66"/>
        <v>2</v>
      </c>
      <c r="AU70" s="174">
        <f t="shared" ref="AU70:AY83" si="72">$I70*AE70</f>
        <v>0</v>
      </c>
      <c r="AV70" s="174">
        <f t="shared" si="72"/>
        <v>0</v>
      </c>
      <c r="AW70" s="174">
        <f t="shared" ref="AW70:BE82" si="73">$I70*AG70</f>
        <v>2</v>
      </c>
      <c r="AX70" s="174">
        <f t="shared" si="73"/>
        <v>0</v>
      </c>
      <c r="AY70" s="174">
        <f t="shared" si="73"/>
        <v>0</v>
      </c>
      <c r="AZ70" s="174">
        <f t="shared" si="73"/>
        <v>0</v>
      </c>
      <c r="BA70" s="174">
        <f t="shared" si="73"/>
        <v>0</v>
      </c>
      <c r="BB70" s="174">
        <f t="shared" si="73"/>
        <v>0</v>
      </c>
      <c r="BC70" s="174">
        <f t="shared" si="73"/>
        <v>0</v>
      </c>
      <c r="BD70" s="174">
        <f t="shared" si="73"/>
        <v>0</v>
      </c>
      <c r="BE70" s="174">
        <f t="shared" si="73"/>
        <v>0</v>
      </c>
      <c r="BF70" s="640"/>
      <c r="BG70" s="640"/>
      <c r="BH70" t="str">
        <f>IF(G70="","",VLOOKUP(G70,과정코드!$A$2:$B$494,2,0))</f>
        <v>COL0104749</v>
      </c>
      <c r="BI70" s="506"/>
    </row>
    <row r="71" spans="1:61" s="38" customFormat="1" ht="23.1" customHeight="1">
      <c r="A71" s="797"/>
      <c r="B71" s="4">
        <v>57</v>
      </c>
      <c r="C71" s="76" t="s">
        <v>20</v>
      </c>
      <c r="D71" s="41" t="s">
        <v>21</v>
      </c>
      <c r="E71" s="108" t="s">
        <v>21</v>
      </c>
      <c r="F71" s="108"/>
      <c r="G71" s="178" t="s">
        <v>1905</v>
      </c>
      <c r="H71" s="93" t="str">
        <f t="shared" si="59"/>
        <v>바로가기</v>
      </c>
      <c r="I71" s="24">
        <v>3</v>
      </c>
      <c r="J71" s="25">
        <v>21</v>
      </c>
      <c r="K71" s="30">
        <v>640</v>
      </c>
      <c r="L71" s="30">
        <v>700</v>
      </c>
      <c r="M71" s="177"/>
      <c r="N71" s="349"/>
      <c r="O71" s="177"/>
      <c r="P71" s="20" t="s">
        <v>2552</v>
      </c>
      <c r="Q71" s="177"/>
      <c r="R71" s="349"/>
      <c r="S71" s="177"/>
      <c r="T71" s="20"/>
      <c r="U71" s="177" t="s">
        <v>2544</v>
      </c>
      <c r="V71" s="20"/>
      <c r="W71" s="177"/>
      <c r="X71" s="20"/>
      <c r="Y71" s="147">
        <f t="shared" si="60"/>
        <v>2</v>
      </c>
      <c r="Z71" s="149">
        <f t="shared" si="61"/>
        <v>2</v>
      </c>
      <c r="AA71" s="150">
        <f t="shared" si="71"/>
        <v>0</v>
      </c>
      <c r="AB71" s="147">
        <f t="array" ref="AB71">(SUM(LEN($M71:$X71)-LEN(SUBSTITUTE($M71:$X71,"역삼","")))/LEN("역삼"))</f>
        <v>0</v>
      </c>
      <c r="AC71" s="147">
        <f t="array" ref="AC71">SUM(SUM(LEN($M71:X71)-LEN(SUBSTITUTE($M71:X71,"선릉","")))/LEN("선릉"),SUM(LEN(M71:$X71)-LEN(SUBSTITUTE($M71:$X71,"가산","")))/LEN("가산"))</f>
        <v>0</v>
      </c>
      <c r="AD71" s="150">
        <f t="shared" si="63"/>
        <v>2</v>
      </c>
      <c r="AE71" s="147">
        <f t="array" ref="AE71">(SUM(LEN($M71:$X71)-LEN(SUBSTITUTE($M71:$X71,"대전","")))/LEN("대전"))</f>
        <v>0</v>
      </c>
      <c r="AF71" s="147">
        <f t="array" ref="AF71">(SUM(LEN($M71:$X71)-LEN(SUBSTITUTE($M71:$X71,"대구","")))/LEN("대구"))</f>
        <v>1</v>
      </c>
      <c r="AG71" s="147">
        <f t="array" ref="AG71">(SUM(LEN($M71:$X71)-LEN(SUBSTITUTE($M71:$X71,"부산","")))/LEN("부산"))</f>
        <v>1</v>
      </c>
      <c r="AH71" s="147">
        <f t="array" ref="AH71">(SUM(LEN($M71:$X71)-LEN(SUBSTITUTE($M71:$X71,"광주","")))/LEN("광주"))</f>
        <v>0</v>
      </c>
      <c r="AI71" s="147">
        <f t="array" ref="AI71">SUM(SUM(LEN($M71:$X71)-LEN(SUBSTITUTE($M71:$X71,"수원","")))/LEN("수원"),SUM(LEN($M71:$X71)-LEN(SUBSTITUTE($M71:$X71,"춘천","")))/LEN("춘천"),SUM(LEN($M71:$X71)-LEN(SUBSTITUTE($M71:$X71,"의정부","")))/LEN("의정부"),SUM(LEN($M71:$X71)-LEN(SUBSTITUTE($M71:$X71,"원주","")))/LEN("원주"))</f>
        <v>0</v>
      </c>
      <c r="AJ71" s="147">
        <f t="array" ref="AJ71">(SUM(LEN($M71:$X71)-LEN(SUBSTITUTE($M71:$X71,"청주","")))/LEN("청주"))</f>
        <v>0</v>
      </c>
      <c r="AK71" s="147">
        <f t="array" ref="AK71">(SUM(LEN($M71:$X71)-LEN(SUBSTITUTE($M71:$X71,"인천","")))/LEN("인천"))</f>
        <v>0</v>
      </c>
      <c r="AL71" s="147">
        <f t="array" ref="AL71">SUM(SUM(LEN($M71:X71)-LEN(SUBSTITUTE($M71:X71,"충북","")))/LEN("충북"),SUM(LEN(M71:$X71)-LEN(SUBSTITUTE($M71:$X71,"아산","")))/LEN("아산"))</f>
        <v>0</v>
      </c>
      <c r="AM71" s="147">
        <f t="array" ref="AM71">(SUM(LEN($M71:$X71)-LEN(SUBSTITUTE($M71:$X71,"울산","")))/LEN("울산"))</f>
        <v>0</v>
      </c>
      <c r="AN71" s="147">
        <f t="array" ref="AN71">(SUM(LEN($M71:$X71)-LEN(SUBSTITUTE($M71:$X71,"창원","")))/LEN("창원"))</f>
        <v>0</v>
      </c>
      <c r="AO71" s="147">
        <f t="array" ref="AO71">(SUM(LEN($M71:$X71)-LEN(SUBSTITUTE($M71:$X71,"전주","")))/LEN("전주"))</f>
        <v>0</v>
      </c>
      <c r="AP71" s="176">
        <f t="shared" si="64"/>
        <v>6</v>
      </c>
      <c r="AQ71" s="175">
        <f t="shared" si="68"/>
        <v>0</v>
      </c>
      <c r="AR71" s="174">
        <f t="shared" si="70"/>
        <v>0</v>
      </c>
      <c r="AS71" s="174">
        <f t="shared" si="70"/>
        <v>0</v>
      </c>
      <c r="AT71" s="175">
        <f t="shared" si="66"/>
        <v>6</v>
      </c>
      <c r="AU71" s="174">
        <f t="shared" si="72"/>
        <v>0</v>
      </c>
      <c r="AV71" s="174">
        <f t="shared" si="72"/>
        <v>3</v>
      </c>
      <c r="AW71" s="174">
        <f t="shared" si="73"/>
        <v>3</v>
      </c>
      <c r="AX71" s="174">
        <f t="shared" si="73"/>
        <v>0</v>
      </c>
      <c r="AY71" s="174">
        <f t="shared" si="73"/>
        <v>0</v>
      </c>
      <c r="AZ71" s="174">
        <f t="shared" si="73"/>
        <v>0</v>
      </c>
      <c r="BA71" s="174">
        <f t="shared" si="73"/>
        <v>0</v>
      </c>
      <c r="BB71" s="174">
        <f t="shared" si="73"/>
        <v>0</v>
      </c>
      <c r="BC71" s="174">
        <f t="shared" si="73"/>
        <v>0</v>
      </c>
      <c r="BD71" s="174">
        <f t="shared" si="73"/>
        <v>0</v>
      </c>
      <c r="BE71" s="174">
        <f t="shared" si="73"/>
        <v>0</v>
      </c>
      <c r="BF71" s="640"/>
      <c r="BG71" s="640"/>
      <c r="BH71" t="str">
        <f>IF(G71="","",VLOOKUP(G71,과정코드!$A$2:$B$494,2,0))</f>
        <v>COL0104750</v>
      </c>
      <c r="BI71" s="506"/>
    </row>
    <row r="72" spans="1:61" s="38" customFormat="1" ht="23.1" customHeight="1">
      <c r="A72" s="797"/>
      <c r="B72" s="4">
        <v>58</v>
      </c>
      <c r="C72" s="76" t="s">
        <v>20</v>
      </c>
      <c r="D72" s="108" t="s">
        <v>21</v>
      </c>
      <c r="E72" s="108" t="s">
        <v>21</v>
      </c>
      <c r="F72" s="108"/>
      <c r="G72" s="178" t="s">
        <v>213</v>
      </c>
      <c r="H72" s="93" t="str">
        <f t="shared" si="59"/>
        <v>바로가기</v>
      </c>
      <c r="I72" s="24">
        <v>3</v>
      </c>
      <c r="J72" s="25">
        <v>21</v>
      </c>
      <c r="K72" s="30">
        <v>640</v>
      </c>
      <c r="L72" s="30">
        <v>700</v>
      </c>
      <c r="M72" s="177"/>
      <c r="N72" s="20" t="s">
        <v>2553</v>
      </c>
      <c r="O72" s="177"/>
      <c r="P72" s="20"/>
      <c r="Q72" s="177" t="s">
        <v>2554</v>
      </c>
      <c r="R72" s="349"/>
      <c r="S72" s="177"/>
      <c r="T72" s="20"/>
      <c r="U72" s="177"/>
      <c r="V72" s="20"/>
      <c r="W72" s="177"/>
      <c r="X72" s="20"/>
      <c r="Y72" s="147">
        <f t="shared" si="60"/>
        <v>2</v>
      </c>
      <c r="Z72" s="149">
        <f t="shared" si="61"/>
        <v>2</v>
      </c>
      <c r="AA72" s="150">
        <f t="shared" si="71"/>
        <v>0</v>
      </c>
      <c r="AB72" s="147">
        <f t="array" ref="AB72">(SUM(LEN($M72:$X72)-LEN(SUBSTITUTE($M72:$X72,"역삼","")))/LEN("역삼"))</f>
        <v>0</v>
      </c>
      <c r="AC72" s="147">
        <f t="array" ref="AC72">SUM(SUM(LEN($M72:X72)-LEN(SUBSTITUTE($M72:X72,"선릉","")))/LEN("선릉"),SUM(LEN(M72:$X72)-LEN(SUBSTITUTE($M72:$X72,"가산","")))/LEN("가산"))</f>
        <v>0</v>
      </c>
      <c r="AD72" s="150">
        <f t="shared" si="63"/>
        <v>2</v>
      </c>
      <c r="AE72" s="147">
        <f t="array" ref="AE72">(SUM(LEN($M72:$X72)-LEN(SUBSTITUTE($M72:$X72,"대전","")))/LEN("대전"))</f>
        <v>0</v>
      </c>
      <c r="AF72" s="147">
        <f t="array" ref="AF72">(SUM(LEN($M72:$X72)-LEN(SUBSTITUTE($M72:$X72,"대구","")))/LEN("대구"))</f>
        <v>1</v>
      </c>
      <c r="AG72" s="147">
        <f t="array" ref="AG72">(SUM(LEN($M72:$X72)-LEN(SUBSTITUTE($M72:$X72,"부산","")))/LEN("부산"))</f>
        <v>1</v>
      </c>
      <c r="AH72" s="147">
        <f t="array" ref="AH72">(SUM(LEN($M72:$X72)-LEN(SUBSTITUTE($M72:$X72,"광주","")))/LEN("광주"))</f>
        <v>0</v>
      </c>
      <c r="AI72" s="147">
        <f t="array" ref="AI72">SUM(SUM(LEN($M72:$X72)-LEN(SUBSTITUTE($M72:$X72,"수원","")))/LEN("수원"),SUM(LEN($M72:$X72)-LEN(SUBSTITUTE($M72:$X72,"춘천","")))/LEN("춘천"),SUM(LEN($M72:$X72)-LEN(SUBSTITUTE($M72:$X72,"의정부","")))/LEN("의정부"),SUM(LEN($M72:$X72)-LEN(SUBSTITUTE($M72:$X72,"원주","")))/LEN("원주"))</f>
        <v>0</v>
      </c>
      <c r="AJ72" s="147">
        <f t="array" ref="AJ72">(SUM(LEN($M72:$X72)-LEN(SUBSTITUTE($M72:$X72,"청주","")))/LEN("청주"))</f>
        <v>0</v>
      </c>
      <c r="AK72" s="147">
        <f t="array" ref="AK72">(SUM(LEN($M72:$X72)-LEN(SUBSTITUTE($M72:$X72,"인천","")))/LEN("인천"))</f>
        <v>0</v>
      </c>
      <c r="AL72" s="147">
        <f t="array" ref="AL72">SUM(SUM(LEN($M72:X72)-LEN(SUBSTITUTE($M72:X72,"충북","")))/LEN("충북"),SUM(LEN(M72:$X72)-LEN(SUBSTITUTE($M72:$X72,"아산","")))/LEN("아산"))</f>
        <v>0</v>
      </c>
      <c r="AM72" s="147">
        <f t="array" ref="AM72">(SUM(LEN($M72:$X72)-LEN(SUBSTITUTE($M72:$X72,"울산","")))/LEN("울산"))</f>
        <v>0</v>
      </c>
      <c r="AN72" s="147">
        <f t="array" ref="AN72">(SUM(LEN($M72:$X72)-LEN(SUBSTITUTE($M72:$X72,"창원","")))/LEN("창원"))</f>
        <v>0</v>
      </c>
      <c r="AO72" s="147">
        <f t="array" ref="AO72">(SUM(LEN($M72:$X72)-LEN(SUBSTITUTE($M72:$X72,"전주","")))/LEN("전주"))</f>
        <v>0</v>
      </c>
      <c r="AP72" s="176">
        <f t="shared" si="64"/>
        <v>6</v>
      </c>
      <c r="AQ72" s="175">
        <f t="shared" si="68"/>
        <v>0</v>
      </c>
      <c r="AR72" s="174">
        <f t="shared" si="70"/>
        <v>0</v>
      </c>
      <c r="AS72" s="174">
        <f t="shared" si="70"/>
        <v>0</v>
      </c>
      <c r="AT72" s="175">
        <f t="shared" si="66"/>
        <v>6</v>
      </c>
      <c r="AU72" s="174">
        <f t="shared" si="72"/>
        <v>0</v>
      </c>
      <c r="AV72" s="174">
        <f t="shared" si="72"/>
        <v>3</v>
      </c>
      <c r="AW72" s="174">
        <f t="shared" si="73"/>
        <v>3</v>
      </c>
      <c r="AX72" s="174">
        <f t="shared" si="73"/>
        <v>0</v>
      </c>
      <c r="AY72" s="174">
        <f t="shared" si="73"/>
        <v>0</v>
      </c>
      <c r="AZ72" s="174">
        <f t="shared" si="73"/>
        <v>0</v>
      </c>
      <c r="BA72" s="174">
        <f t="shared" si="73"/>
        <v>0</v>
      </c>
      <c r="BB72" s="174">
        <f t="shared" si="73"/>
        <v>0</v>
      </c>
      <c r="BC72" s="174">
        <f t="shared" si="73"/>
        <v>0</v>
      </c>
      <c r="BD72" s="174">
        <f t="shared" si="73"/>
        <v>0</v>
      </c>
      <c r="BE72" s="174">
        <f t="shared" si="73"/>
        <v>0</v>
      </c>
      <c r="BF72" s="640"/>
      <c r="BG72" s="640"/>
      <c r="BH72" t="str">
        <f>IF(G72="","",VLOOKUP(G72,과정코드!$A$2:$B$494,2,0))</f>
        <v>COL0104751</v>
      </c>
      <c r="BI72" s="506"/>
    </row>
    <row r="73" spans="1:61" s="38" customFormat="1" ht="23.1" customHeight="1">
      <c r="A73" s="797"/>
      <c r="B73" s="4">
        <v>59</v>
      </c>
      <c r="C73" s="76" t="s">
        <v>20</v>
      </c>
      <c r="D73" s="108" t="s">
        <v>21</v>
      </c>
      <c r="E73" s="108" t="s">
        <v>21</v>
      </c>
      <c r="F73" s="108"/>
      <c r="G73" s="178" t="s">
        <v>1907</v>
      </c>
      <c r="H73" s="93" t="str">
        <f t="shared" si="59"/>
        <v>바로가기</v>
      </c>
      <c r="I73" s="24">
        <v>3</v>
      </c>
      <c r="J73" s="25">
        <v>21</v>
      </c>
      <c r="K73" s="30">
        <v>640</v>
      </c>
      <c r="L73" s="30">
        <v>700</v>
      </c>
      <c r="M73" s="177"/>
      <c r="N73" s="20"/>
      <c r="O73" s="177"/>
      <c r="P73" s="20"/>
      <c r="Q73" s="177"/>
      <c r="R73" s="349"/>
      <c r="S73" s="177"/>
      <c r="T73" s="20"/>
      <c r="U73" s="177"/>
      <c r="V73" s="20" t="s">
        <v>565</v>
      </c>
      <c r="W73" s="177"/>
      <c r="X73" s="20"/>
      <c r="Y73" s="147">
        <f t="shared" si="60"/>
        <v>1</v>
      </c>
      <c r="Z73" s="149">
        <f t="shared" si="61"/>
        <v>1</v>
      </c>
      <c r="AA73" s="150">
        <f t="shared" si="71"/>
        <v>0</v>
      </c>
      <c r="AB73" s="147">
        <f t="array" ref="AB73">(SUM(LEN($M73:$X73)-LEN(SUBSTITUTE($M73:$X73,"역삼","")))/LEN("역삼"))</f>
        <v>0</v>
      </c>
      <c r="AC73" s="147">
        <f t="array" ref="AC73">SUM(SUM(LEN($M73:X73)-LEN(SUBSTITUTE($M73:X73,"선릉","")))/LEN("선릉"),SUM(LEN(M73:$X73)-LEN(SUBSTITUTE($M73:$X73,"가산","")))/LEN("가산"))</f>
        <v>0</v>
      </c>
      <c r="AD73" s="150">
        <f t="shared" ref="AD73:AD82" si="74">SUM(AE73:AO73)</f>
        <v>1</v>
      </c>
      <c r="AE73" s="147">
        <f t="array" ref="AE73">(SUM(LEN($M73:$X73)-LEN(SUBSTITUTE($M73:$X73,"대전","")))/LEN("대전"))</f>
        <v>0</v>
      </c>
      <c r="AF73" s="147">
        <f t="array" ref="AF73">(SUM(LEN($M73:$X73)-LEN(SUBSTITUTE($M73:$X73,"대구","")))/LEN("대구"))</f>
        <v>0</v>
      </c>
      <c r="AG73" s="147">
        <f t="array" ref="AG73">(SUM(LEN($M73:$X73)-LEN(SUBSTITUTE($M73:$X73,"부산","")))/LEN("부산"))</f>
        <v>1</v>
      </c>
      <c r="AH73" s="147">
        <f t="array" ref="AH73">(SUM(LEN($M73:$X73)-LEN(SUBSTITUTE($M73:$X73,"광주","")))/LEN("광주"))</f>
        <v>0</v>
      </c>
      <c r="AI73" s="147">
        <f t="array" ref="AI73">SUM(SUM(LEN($M73:$X73)-LEN(SUBSTITUTE($M73:$X73,"수원","")))/LEN("수원"),SUM(LEN($M73:$X73)-LEN(SUBSTITUTE($M73:$X73,"춘천","")))/LEN("춘천"),SUM(LEN($M73:$X73)-LEN(SUBSTITUTE($M73:$X73,"의정부","")))/LEN("의정부"),SUM(LEN($M73:$X73)-LEN(SUBSTITUTE($M73:$X73,"원주","")))/LEN("원주"))</f>
        <v>0</v>
      </c>
      <c r="AJ73" s="147">
        <f t="array" ref="AJ73">(SUM(LEN($M73:$X73)-LEN(SUBSTITUTE($M73:$X73,"청주","")))/LEN("청주"))</f>
        <v>0</v>
      </c>
      <c r="AK73" s="147">
        <f t="array" ref="AK73">(SUM(LEN($M73:$X73)-LEN(SUBSTITUTE($M73:$X73,"인천","")))/LEN("인천"))</f>
        <v>0</v>
      </c>
      <c r="AL73" s="147">
        <f t="array" ref="AL73">SUM(SUM(LEN($M73:X73)-LEN(SUBSTITUTE($M73:X73,"충북","")))/LEN("충북"),SUM(LEN(M73:$X73)-LEN(SUBSTITUTE($M73:$X73,"아산","")))/LEN("아산"))</f>
        <v>0</v>
      </c>
      <c r="AM73" s="147">
        <f t="array" ref="AM73">(SUM(LEN($M73:$X73)-LEN(SUBSTITUTE($M73:$X73,"울산","")))/LEN("울산"))</f>
        <v>0</v>
      </c>
      <c r="AN73" s="147">
        <f t="array" ref="AN73">(SUM(LEN($M73:$X73)-LEN(SUBSTITUTE($M73:$X73,"창원","")))/LEN("창원"))</f>
        <v>0</v>
      </c>
      <c r="AO73" s="147">
        <f t="array" ref="AO73">(SUM(LEN($M73:$X73)-LEN(SUBSTITUTE($M73:$X73,"전주","")))/LEN("전주"))</f>
        <v>0</v>
      </c>
      <c r="AP73" s="176">
        <f t="shared" si="64"/>
        <v>3</v>
      </c>
      <c r="AQ73" s="175">
        <f t="shared" si="68"/>
        <v>0</v>
      </c>
      <c r="AR73" s="174">
        <f t="shared" si="70"/>
        <v>0</v>
      </c>
      <c r="AS73" s="174">
        <f t="shared" si="70"/>
        <v>0</v>
      </c>
      <c r="AT73" s="175">
        <f t="shared" ref="AT73:AT82" si="75">SUM(AU73:BE73)</f>
        <v>3</v>
      </c>
      <c r="AU73" s="174">
        <f t="shared" si="72"/>
        <v>0</v>
      </c>
      <c r="AV73" s="174">
        <f t="shared" si="72"/>
        <v>0</v>
      </c>
      <c r="AW73" s="174">
        <f t="shared" si="73"/>
        <v>3</v>
      </c>
      <c r="AX73" s="174">
        <f t="shared" si="73"/>
        <v>0</v>
      </c>
      <c r="AY73" s="174">
        <f t="shared" si="73"/>
        <v>0</v>
      </c>
      <c r="AZ73" s="174">
        <f t="shared" si="73"/>
        <v>0</v>
      </c>
      <c r="BA73" s="174">
        <f t="shared" si="73"/>
        <v>0</v>
      </c>
      <c r="BB73" s="174">
        <f t="shared" si="73"/>
        <v>0</v>
      </c>
      <c r="BC73" s="174">
        <f t="shared" si="73"/>
        <v>0</v>
      </c>
      <c r="BD73" s="174">
        <f t="shared" si="73"/>
        <v>0</v>
      </c>
      <c r="BE73" s="174">
        <f t="shared" si="73"/>
        <v>0</v>
      </c>
      <c r="BF73" s="640"/>
      <c r="BG73" s="640"/>
      <c r="BH73" t="str">
        <f>IF(G73="","",VLOOKUP(G73,과정코드!$A$2:$B$494,2,0))</f>
        <v>COL0104752</v>
      </c>
      <c r="BI73" s="506"/>
    </row>
    <row r="74" spans="1:61" s="38" customFormat="1" ht="23.1" customHeight="1">
      <c r="A74" s="799" t="s">
        <v>555</v>
      </c>
      <c r="B74" s="4">
        <v>60</v>
      </c>
      <c r="C74" s="76" t="s">
        <v>20</v>
      </c>
      <c r="D74" s="108" t="s">
        <v>21</v>
      </c>
      <c r="E74" s="108" t="s">
        <v>21</v>
      </c>
      <c r="F74" s="338"/>
      <c r="G74" s="178" t="s">
        <v>1911</v>
      </c>
      <c r="H74" s="93" t="str">
        <f t="shared" si="59"/>
        <v>바로가기</v>
      </c>
      <c r="I74" s="31">
        <v>2</v>
      </c>
      <c r="J74" s="25">
        <v>14</v>
      </c>
      <c r="K74" s="30">
        <v>510</v>
      </c>
      <c r="L74" s="30">
        <v>560</v>
      </c>
      <c r="M74" s="177"/>
      <c r="N74" s="20"/>
      <c r="O74" s="177" t="s">
        <v>2555</v>
      </c>
      <c r="P74" s="20"/>
      <c r="Q74" s="180" t="s">
        <v>551</v>
      </c>
      <c r="R74" s="349"/>
      <c r="S74" s="180"/>
      <c r="T74" s="349"/>
      <c r="U74" s="180" t="s">
        <v>2556</v>
      </c>
      <c r="V74" s="20"/>
      <c r="W74" s="180"/>
      <c r="X74" s="20"/>
      <c r="Y74" s="147">
        <f t="shared" si="60"/>
        <v>3</v>
      </c>
      <c r="Z74" s="149">
        <f t="shared" si="61"/>
        <v>3</v>
      </c>
      <c r="AA74" s="150">
        <f t="shared" si="71"/>
        <v>0</v>
      </c>
      <c r="AB74" s="147">
        <f t="array" ref="AB74">(SUM(LEN($M74:$X74)-LEN(SUBSTITUTE($M74:$X74,"역삼","")))/LEN("역삼"))</f>
        <v>0</v>
      </c>
      <c r="AC74" s="147">
        <f t="array" ref="AC74">SUM(SUM(LEN($M74:X74)-LEN(SUBSTITUTE($M74:X74,"선릉","")))/LEN("선릉"),SUM(LEN(M74:$X74)-LEN(SUBSTITUTE($M74:$X74,"가산","")))/LEN("가산"))</f>
        <v>0</v>
      </c>
      <c r="AD74" s="150">
        <f t="shared" si="74"/>
        <v>3</v>
      </c>
      <c r="AE74" s="147">
        <f t="array" ref="AE74">(SUM(LEN($M74:$X74)-LEN(SUBSTITUTE($M74:$X74,"대전","")))/LEN("대전"))</f>
        <v>0</v>
      </c>
      <c r="AF74" s="147">
        <f t="array" ref="AF74">(SUM(LEN($M74:$X74)-LEN(SUBSTITUTE($M74:$X74,"대구","")))/LEN("대구"))</f>
        <v>1</v>
      </c>
      <c r="AG74" s="147">
        <f t="array" ref="AG74">(SUM(LEN($M74:$X74)-LEN(SUBSTITUTE($M74:$X74,"부산","")))/LEN("부산"))</f>
        <v>2</v>
      </c>
      <c r="AH74" s="147">
        <f t="array" ref="AH74">(SUM(LEN($M74:$X74)-LEN(SUBSTITUTE($M74:$X74,"광주","")))/LEN("광주"))</f>
        <v>0</v>
      </c>
      <c r="AI74" s="147">
        <f t="array" ref="AI74">SUM(SUM(LEN($M74:$X74)-LEN(SUBSTITUTE($M74:$X74,"수원","")))/LEN("수원"),SUM(LEN($M74:$X74)-LEN(SUBSTITUTE($M74:$X74,"춘천","")))/LEN("춘천"),SUM(LEN($M74:$X74)-LEN(SUBSTITUTE($M74:$X74,"의정부","")))/LEN("의정부"),SUM(LEN($M74:$X74)-LEN(SUBSTITUTE($M74:$X74,"원주","")))/LEN("원주"))</f>
        <v>0</v>
      </c>
      <c r="AJ74" s="147">
        <f t="array" ref="AJ74">(SUM(LEN($M74:$X74)-LEN(SUBSTITUTE($M74:$X74,"청주","")))/LEN("청주"))</f>
        <v>0</v>
      </c>
      <c r="AK74" s="147">
        <f t="array" ref="AK74">(SUM(LEN($M74:$X74)-LEN(SUBSTITUTE($M74:$X74,"인천","")))/LEN("인천"))</f>
        <v>0</v>
      </c>
      <c r="AL74" s="147">
        <f t="array" ref="AL74">SUM(SUM(LEN($M74:X74)-LEN(SUBSTITUTE($M74:X74,"충북","")))/LEN("충북"),SUM(LEN(M74:$X74)-LEN(SUBSTITUTE($M74:$X74,"아산","")))/LEN("아산"))</f>
        <v>0</v>
      </c>
      <c r="AM74" s="147">
        <f t="array" ref="AM74">(SUM(LEN($M74:$X74)-LEN(SUBSTITUTE($M74:$X74,"울산","")))/LEN("울산"))</f>
        <v>0</v>
      </c>
      <c r="AN74" s="147">
        <f t="array" ref="AN74">(SUM(LEN($M74:$X74)-LEN(SUBSTITUTE($M74:$X74,"창원","")))/LEN("창원"))</f>
        <v>0</v>
      </c>
      <c r="AO74" s="147">
        <f t="array" ref="AO74">(SUM(LEN($M74:$X74)-LEN(SUBSTITUTE($M74:$X74,"전주","")))/LEN("전주"))</f>
        <v>0</v>
      </c>
      <c r="AP74" s="176">
        <f t="shared" si="64"/>
        <v>6</v>
      </c>
      <c r="AQ74" s="175">
        <f t="shared" si="68"/>
        <v>0</v>
      </c>
      <c r="AR74" s="174">
        <f t="shared" si="70"/>
        <v>0</v>
      </c>
      <c r="AS74" s="174">
        <f t="shared" si="70"/>
        <v>0</v>
      </c>
      <c r="AT74" s="175">
        <f t="shared" si="75"/>
        <v>6</v>
      </c>
      <c r="AU74" s="174">
        <f t="shared" si="72"/>
        <v>0</v>
      </c>
      <c r="AV74" s="174">
        <f t="shared" si="72"/>
        <v>2</v>
      </c>
      <c r="AW74" s="174">
        <f t="shared" si="73"/>
        <v>4</v>
      </c>
      <c r="AX74" s="174">
        <f t="shared" si="73"/>
        <v>0</v>
      </c>
      <c r="AY74" s="174">
        <f t="shared" si="73"/>
        <v>0</v>
      </c>
      <c r="AZ74" s="174">
        <f t="shared" si="73"/>
        <v>0</v>
      </c>
      <c r="BA74" s="174">
        <f t="shared" si="73"/>
        <v>0</v>
      </c>
      <c r="BB74" s="174">
        <f t="shared" si="73"/>
        <v>0</v>
      </c>
      <c r="BC74" s="174">
        <f t="shared" si="73"/>
        <v>0</v>
      </c>
      <c r="BD74" s="174">
        <f t="shared" si="73"/>
        <v>0</v>
      </c>
      <c r="BE74" s="174">
        <f t="shared" si="73"/>
        <v>0</v>
      </c>
      <c r="BF74" s="640"/>
      <c r="BG74" s="640"/>
      <c r="BH74" t="str">
        <f>IF(G74="","",VLOOKUP(G74,과정코드!$A$2:$B$494,2,0))</f>
        <v>COL0104757</v>
      </c>
      <c r="BI74" s="506"/>
    </row>
    <row r="75" spans="1:61" s="38" customFormat="1" ht="23.1" customHeight="1">
      <c r="A75" s="800"/>
      <c r="B75" s="4">
        <v>61</v>
      </c>
      <c r="C75" s="76" t="s">
        <v>20</v>
      </c>
      <c r="D75" s="108" t="s">
        <v>21</v>
      </c>
      <c r="E75" s="108" t="s">
        <v>21</v>
      </c>
      <c r="F75" s="108"/>
      <c r="G75" s="178" t="s">
        <v>1912</v>
      </c>
      <c r="H75" s="93" t="str">
        <f t="shared" si="59"/>
        <v>바로가기</v>
      </c>
      <c r="I75" s="31">
        <v>2</v>
      </c>
      <c r="J75" s="25">
        <v>14</v>
      </c>
      <c r="K75" s="30">
        <v>510</v>
      </c>
      <c r="L75" s="30">
        <v>560</v>
      </c>
      <c r="M75" s="177"/>
      <c r="N75" s="20"/>
      <c r="O75" s="177"/>
      <c r="P75" s="20"/>
      <c r="Q75" s="177"/>
      <c r="R75" s="461"/>
      <c r="S75" s="177" t="s">
        <v>542</v>
      </c>
      <c r="T75" s="461"/>
      <c r="U75" s="177"/>
      <c r="V75" s="173"/>
      <c r="W75" s="177"/>
      <c r="X75" s="173"/>
      <c r="Y75" s="147">
        <f t="shared" si="60"/>
        <v>1</v>
      </c>
      <c r="Z75" s="149">
        <f t="shared" si="61"/>
        <v>1</v>
      </c>
      <c r="AA75" s="150">
        <f t="shared" si="71"/>
        <v>0</v>
      </c>
      <c r="AB75" s="147">
        <f t="array" ref="AB75">(SUM(LEN($M75:$X75)-LEN(SUBSTITUTE($M75:$X75,"역삼","")))/LEN("역삼"))</f>
        <v>0</v>
      </c>
      <c r="AC75" s="147">
        <f t="array" ref="AC75">SUM(SUM(LEN($M75:X75)-LEN(SUBSTITUTE($M75:X75,"선릉","")))/LEN("선릉"),SUM(LEN(M75:$X75)-LEN(SUBSTITUTE($M75:$X75,"가산","")))/LEN("가산"))</f>
        <v>0</v>
      </c>
      <c r="AD75" s="150">
        <f t="shared" si="74"/>
        <v>1</v>
      </c>
      <c r="AE75" s="147">
        <f t="array" ref="AE75">(SUM(LEN($M75:$X75)-LEN(SUBSTITUTE($M75:$X75,"대전","")))/LEN("대전"))</f>
        <v>0</v>
      </c>
      <c r="AF75" s="147">
        <f t="array" ref="AF75">(SUM(LEN($M75:$X75)-LEN(SUBSTITUTE($M75:$X75,"대구","")))/LEN("대구"))</f>
        <v>0</v>
      </c>
      <c r="AG75" s="147">
        <f t="array" ref="AG75">(SUM(LEN($M75:$X75)-LEN(SUBSTITUTE($M75:$X75,"부산","")))/LEN("부산"))</f>
        <v>1</v>
      </c>
      <c r="AH75" s="147">
        <f t="array" ref="AH75">(SUM(LEN($M75:$X75)-LEN(SUBSTITUTE($M75:$X75,"광주","")))/LEN("광주"))</f>
        <v>0</v>
      </c>
      <c r="AI75" s="147">
        <f t="array" ref="AI75">SUM(SUM(LEN($M75:$X75)-LEN(SUBSTITUTE($M75:$X75,"수원","")))/LEN("수원"),SUM(LEN($M75:$X75)-LEN(SUBSTITUTE($M75:$X75,"춘천","")))/LEN("춘천"),SUM(LEN($M75:$X75)-LEN(SUBSTITUTE($M75:$X75,"의정부","")))/LEN("의정부"),SUM(LEN($M75:$X75)-LEN(SUBSTITUTE($M75:$X75,"원주","")))/LEN("원주"))</f>
        <v>0</v>
      </c>
      <c r="AJ75" s="147">
        <f t="array" ref="AJ75">(SUM(LEN($M75:$X75)-LEN(SUBSTITUTE($M75:$X75,"청주","")))/LEN("청주"))</f>
        <v>0</v>
      </c>
      <c r="AK75" s="147">
        <f t="array" ref="AK75">(SUM(LEN($M75:$X75)-LEN(SUBSTITUTE($M75:$X75,"인천","")))/LEN("인천"))</f>
        <v>0</v>
      </c>
      <c r="AL75" s="147">
        <f t="array" ref="AL75">SUM(SUM(LEN($M75:X75)-LEN(SUBSTITUTE($M75:X75,"충북","")))/LEN("충북"),SUM(LEN(M75:$X75)-LEN(SUBSTITUTE($M75:$X75,"아산","")))/LEN("아산"))</f>
        <v>0</v>
      </c>
      <c r="AM75" s="147">
        <f t="array" ref="AM75">(SUM(LEN($M75:$X75)-LEN(SUBSTITUTE($M75:$X75,"울산","")))/LEN("울산"))</f>
        <v>0</v>
      </c>
      <c r="AN75" s="147">
        <f t="array" ref="AN75">(SUM(LEN($M75:$X75)-LEN(SUBSTITUTE($M75:$X75,"창원","")))/LEN("창원"))</f>
        <v>0</v>
      </c>
      <c r="AO75" s="147">
        <f t="array" ref="AO75">(SUM(LEN($M75:$X75)-LEN(SUBSTITUTE($M75:$X75,"전주","")))/LEN("전주"))</f>
        <v>0</v>
      </c>
      <c r="AP75" s="176">
        <f t="shared" si="64"/>
        <v>2</v>
      </c>
      <c r="AQ75" s="175">
        <f t="shared" si="68"/>
        <v>0</v>
      </c>
      <c r="AR75" s="174">
        <f t="shared" si="70"/>
        <v>0</v>
      </c>
      <c r="AS75" s="174">
        <f t="shared" si="70"/>
        <v>0</v>
      </c>
      <c r="AT75" s="175">
        <f t="shared" si="75"/>
        <v>2</v>
      </c>
      <c r="AU75" s="174">
        <f t="shared" si="72"/>
        <v>0</v>
      </c>
      <c r="AV75" s="174">
        <f t="shared" si="72"/>
        <v>0</v>
      </c>
      <c r="AW75" s="174">
        <f t="shared" si="73"/>
        <v>2</v>
      </c>
      <c r="AX75" s="174">
        <f t="shared" si="73"/>
        <v>0</v>
      </c>
      <c r="AY75" s="174">
        <f t="shared" si="73"/>
        <v>0</v>
      </c>
      <c r="AZ75" s="174">
        <f t="shared" si="73"/>
        <v>0</v>
      </c>
      <c r="BA75" s="174">
        <f t="shared" si="73"/>
        <v>0</v>
      </c>
      <c r="BB75" s="174">
        <f t="shared" si="73"/>
        <v>0</v>
      </c>
      <c r="BC75" s="174">
        <f t="shared" si="73"/>
        <v>0</v>
      </c>
      <c r="BD75" s="174">
        <f t="shared" si="73"/>
        <v>0</v>
      </c>
      <c r="BE75" s="174">
        <f t="shared" si="73"/>
        <v>0</v>
      </c>
      <c r="BF75" s="640"/>
      <c r="BG75" s="640"/>
      <c r="BH75" t="str">
        <f>IF(G75="","",VLOOKUP(G75,과정코드!$A$2:$B$494,2,0))</f>
        <v>COL0104758</v>
      </c>
      <c r="BI75" s="506"/>
    </row>
    <row r="76" spans="1:61" s="38" customFormat="1" ht="23.1" customHeight="1">
      <c r="A76" s="800"/>
      <c r="B76" s="4">
        <v>62</v>
      </c>
      <c r="C76" s="76" t="s">
        <v>20</v>
      </c>
      <c r="D76" s="108" t="s">
        <v>21</v>
      </c>
      <c r="E76" s="41" t="s">
        <v>21</v>
      </c>
      <c r="F76" s="41"/>
      <c r="G76" s="178" t="s">
        <v>1915</v>
      </c>
      <c r="H76" s="93" t="str">
        <f t="shared" si="59"/>
        <v>바로가기</v>
      </c>
      <c r="I76" s="24">
        <v>2</v>
      </c>
      <c r="J76" s="25">
        <v>14</v>
      </c>
      <c r="K76" s="30">
        <v>510</v>
      </c>
      <c r="L76" s="30">
        <v>560</v>
      </c>
      <c r="M76" s="177"/>
      <c r="N76" s="20"/>
      <c r="O76" s="177"/>
      <c r="P76" s="20"/>
      <c r="Q76" s="177"/>
      <c r="R76" s="349" t="s">
        <v>135</v>
      </c>
      <c r="S76" s="177"/>
      <c r="T76" s="349"/>
      <c r="U76" s="177" t="s">
        <v>2557</v>
      </c>
      <c r="V76" s="20"/>
      <c r="W76" s="177"/>
      <c r="X76" s="20"/>
      <c r="Y76" s="147">
        <f t="shared" si="60"/>
        <v>2</v>
      </c>
      <c r="Z76" s="149">
        <f t="shared" si="61"/>
        <v>2</v>
      </c>
      <c r="AA76" s="150">
        <f t="shared" si="71"/>
        <v>0</v>
      </c>
      <c r="AB76" s="147">
        <f t="array" ref="AB76">(SUM(LEN($M76:$X76)-LEN(SUBSTITUTE($M76:$X76,"역삼","")))/LEN("역삼"))</f>
        <v>0</v>
      </c>
      <c r="AC76" s="147">
        <f t="array" ref="AC76">SUM(SUM(LEN($M76:X76)-LEN(SUBSTITUTE($M76:X76,"선릉","")))/LEN("선릉"),SUM(LEN(M76:$X76)-LEN(SUBSTITUTE($M76:$X76,"가산","")))/LEN("가산"))</f>
        <v>0</v>
      </c>
      <c r="AD76" s="150">
        <f t="shared" si="74"/>
        <v>2</v>
      </c>
      <c r="AE76" s="147">
        <f t="array" ref="AE76">(SUM(LEN($M76:$X76)-LEN(SUBSTITUTE($M76:$X76,"대전","")))/LEN("대전"))</f>
        <v>0</v>
      </c>
      <c r="AF76" s="147">
        <f t="array" ref="AF76">(SUM(LEN($M76:$X76)-LEN(SUBSTITUTE($M76:$X76,"대구","")))/LEN("대구"))</f>
        <v>0</v>
      </c>
      <c r="AG76" s="147">
        <f t="array" ref="AG76">(SUM(LEN($M76:$X76)-LEN(SUBSTITUTE($M76:$X76,"부산","")))/LEN("부산"))</f>
        <v>2</v>
      </c>
      <c r="AH76" s="147">
        <f t="array" ref="AH76">(SUM(LEN($M76:$X76)-LEN(SUBSTITUTE($M76:$X76,"광주","")))/LEN("광주"))</f>
        <v>0</v>
      </c>
      <c r="AI76" s="147">
        <f t="array" ref="AI76">SUM(SUM(LEN($M76:$X76)-LEN(SUBSTITUTE($M76:$X76,"수원","")))/LEN("수원"),SUM(LEN($M76:$X76)-LEN(SUBSTITUTE($M76:$X76,"춘천","")))/LEN("춘천"),SUM(LEN($M76:$X76)-LEN(SUBSTITUTE($M76:$X76,"의정부","")))/LEN("의정부"),SUM(LEN($M76:$X76)-LEN(SUBSTITUTE($M76:$X76,"원주","")))/LEN("원주"))</f>
        <v>0</v>
      </c>
      <c r="AJ76" s="147">
        <f t="array" ref="AJ76">(SUM(LEN($M76:$X76)-LEN(SUBSTITUTE($M76:$X76,"청주","")))/LEN("청주"))</f>
        <v>0</v>
      </c>
      <c r="AK76" s="147">
        <f t="array" ref="AK76">(SUM(LEN($M76:$X76)-LEN(SUBSTITUTE($M76:$X76,"인천","")))/LEN("인천"))</f>
        <v>0</v>
      </c>
      <c r="AL76" s="147">
        <f t="array" ref="AL76">SUM(SUM(LEN($M76:X76)-LEN(SUBSTITUTE($M76:X76,"충북","")))/LEN("충북"),SUM(LEN(M76:$X76)-LEN(SUBSTITUTE($M76:$X76,"아산","")))/LEN("아산"))</f>
        <v>0</v>
      </c>
      <c r="AM76" s="147">
        <f t="array" ref="AM76">(SUM(LEN($M76:$X76)-LEN(SUBSTITUTE($M76:$X76,"울산","")))/LEN("울산"))</f>
        <v>0</v>
      </c>
      <c r="AN76" s="147">
        <f t="array" ref="AN76">(SUM(LEN($M76:$X76)-LEN(SUBSTITUTE($M76:$X76,"창원","")))/LEN("창원"))</f>
        <v>0</v>
      </c>
      <c r="AO76" s="147">
        <f t="array" ref="AO76">(SUM(LEN($M76:$X76)-LEN(SUBSTITUTE($M76:$X76,"전주","")))/LEN("전주"))</f>
        <v>0</v>
      </c>
      <c r="AP76" s="176">
        <f t="shared" si="64"/>
        <v>4</v>
      </c>
      <c r="AQ76" s="175">
        <f t="shared" si="68"/>
        <v>0</v>
      </c>
      <c r="AR76" s="174">
        <f t="shared" si="70"/>
        <v>0</v>
      </c>
      <c r="AS76" s="174">
        <f t="shared" si="70"/>
        <v>0</v>
      </c>
      <c r="AT76" s="175">
        <f t="shared" si="75"/>
        <v>4</v>
      </c>
      <c r="AU76" s="174">
        <f t="shared" si="72"/>
        <v>0</v>
      </c>
      <c r="AV76" s="174">
        <f t="shared" si="72"/>
        <v>0</v>
      </c>
      <c r="AW76" s="174">
        <f t="shared" si="73"/>
        <v>4</v>
      </c>
      <c r="AX76" s="174">
        <f t="shared" si="73"/>
        <v>0</v>
      </c>
      <c r="AY76" s="174">
        <f t="shared" si="73"/>
        <v>0</v>
      </c>
      <c r="AZ76" s="174">
        <f t="shared" si="73"/>
        <v>0</v>
      </c>
      <c r="BA76" s="174">
        <f t="shared" si="73"/>
        <v>0</v>
      </c>
      <c r="BB76" s="174">
        <f t="shared" si="73"/>
        <v>0</v>
      </c>
      <c r="BC76" s="174">
        <f t="shared" si="73"/>
        <v>0</v>
      </c>
      <c r="BD76" s="174">
        <f t="shared" si="73"/>
        <v>0</v>
      </c>
      <c r="BE76" s="174">
        <f t="shared" si="73"/>
        <v>0</v>
      </c>
      <c r="BF76" s="640"/>
      <c r="BG76" s="640"/>
      <c r="BH76" t="str">
        <f>IF(G76="","",VLOOKUP(G76,과정코드!$A$2:$B$494,2,0))</f>
        <v>COL0104761</v>
      </c>
      <c r="BI76" s="506"/>
    </row>
    <row r="77" spans="1:61" s="38" customFormat="1" ht="23.1" customHeight="1">
      <c r="A77" s="800"/>
      <c r="B77" s="4">
        <v>63</v>
      </c>
      <c r="C77" s="76" t="s">
        <v>20</v>
      </c>
      <c r="D77" s="108" t="s">
        <v>21</v>
      </c>
      <c r="E77" s="108" t="s">
        <v>527</v>
      </c>
      <c r="F77" s="108"/>
      <c r="G77" s="178" t="s">
        <v>331</v>
      </c>
      <c r="H77" s="93" t="str">
        <f t="shared" si="59"/>
        <v>바로가기</v>
      </c>
      <c r="I77" s="24">
        <v>3</v>
      </c>
      <c r="J77" s="25">
        <v>21</v>
      </c>
      <c r="K77" s="30">
        <v>640</v>
      </c>
      <c r="L77" s="30">
        <v>700</v>
      </c>
      <c r="M77" s="177"/>
      <c r="N77" s="20"/>
      <c r="O77" s="177"/>
      <c r="P77" s="20"/>
      <c r="Q77" s="177"/>
      <c r="R77" s="349"/>
      <c r="S77" s="177" t="s">
        <v>532</v>
      </c>
      <c r="T77" s="349"/>
      <c r="U77" s="177"/>
      <c r="V77" s="20"/>
      <c r="W77" s="177"/>
      <c r="X77" s="20"/>
      <c r="Y77" s="147">
        <f t="shared" si="60"/>
        <v>1</v>
      </c>
      <c r="Z77" s="149">
        <f t="shared" si="61"/>
        <v>1</v>
      </c>
      <c r="AA77" s="150">
        <f t="shared" si="71"/>
        <v>0</v>
      </c>
      <c r="AB77" s="147">
        <f t="array" ref="AB77">(SUM(LEN($M77:$X77)-LEN(SUBSTITUTE($M77:$X77,"역삼","")))/LEN("역삼"))</f>
        <v>0</v>
      </c>
      <c r="AC77" s="147">
        <f t="array" ref="AC77">SUM(SUM(LEN($M77:X77)-LEN(SUBSTITUTE($M77:X77,"선릉","")))/LEN("선릉"),SUM(LEN(M77:$X77)-LEN(SUBSTITUTE($M77:$X77,"가산","")))/LEN("가산"))</f>
        <v>0</v>
      </c>
      <c r="AD77" s="150">
        <f t="shared" si="74"/>
        <v>1</v>
      </c>
      <c r="AE77" s="147">
        <f t="array" ref="AE77">(SUM(LEN($M77:$X77)-LEN(SUBSTITUTE($M77:$X77,"대전","")))/LEN("대전"))</f>
        <v>0</v>
      </c>
      <c r="AF77" s="147">
        <f t="array" ref="AF77">(SUM(LEN($M77:$X77)-LEN(SUBSTITUTE($M77:$X77,"대구","")))/LEN("대구"))</f>
        <v>1</v>
      </c>
      <c r="AG77" s="147">
        <f t="array" ref="AG77">(SUM(LEN($M77:$X77)-LEN(SUBSTITUTE($M77:$X77,"부산","")))/LEN("부산"))</f>
        <v>0</v>
      </c>
      <c r="AH77" s="147">
        <f t="array" ref="AH77">(SUM(LEN($M77:$X77)-LEN(SUBSTITUTE($M77:$X77,"광주","")))/LEN("광주"))</f>
        <v>0</v>
      </c>
      <c r="AI77" s="147">
        <f t="array" ref="AI77">SUM(SUM(LEN($M77:$X77)-LEN(SUBSTITUTE($M77:$X77,"수원","")))/LEN("수원"),SUM(LEN($M77:$X77)-LEN(SUBSTITUTE($M77:$X77,"춘천","")))/LEN("춘천"),SUM(LEN($M77:$X77)-LEN(SUBSTITUTE($M77:$X77,"의정부","")))/LEN("의정부"),SUM(LEN($M77:$X77)-LEN(SUBSTITUTE($M77:$X77,"원주","")))/LEN("원주"))</f>
        <v>0</v>
      </c>
      <c r="AJ77" s="147">
        <f t="array" ref="AJ77">(SUM(LEN($M77:$X77)-LEN(SUBSTITUTE($M77:$X77,"청주","")))/LEN("청주"))</f>
        <v>0</v>
      </c>
      <c r="AK77" s="147">
        <f t="array" ref="AK77">(SUM(LEN($M77:$X77)-LEN(SUBSTITUTE($M77:$X77,"인천","")))/LEN("인천"))</f>
        <v>0</v>
      </c>
      <c r="AL77" s="147">
        <f t="array" ref="AL77">SUM(SUM(LEN($M77:X77)-LEN(SUBSTITUTE($M77:X77,"충북","")))/LEN("충북"),SUM(LEN(M77:$X77)-LEN(SUBSTITUTE($M77:$X77,"아산","")))/LEN("아산"))</f>
        <v>0</v>
      </c>
      <c r="AM77" s="147">
        <f t="array" ref="AM77">(SUM(LEN($M77:$X77)-LEN(SUBSTITUTE($M77:$X77,"울산","")))/LEN("울산"))</f>
        <v>0</v>
      </c>
      <c r="AN77" s="147">
        <f t="array" ref="AN77">(SUM(LEN($M77:$X77)-LEN(SUBSTITUTE($M77:$X77,"창원","")))/LEN("창원"))</f>
        <v>0</v>
      </c>
      <c r="AO77" s="147">
        <f t="array" ref="AO77">(SUM(LEN($M77:$X77)-LEN(SUBSTITUTE($M77:$X77,"전주","")))/LEN("전주"))</f>
        <v>0</v>
      </c>
      <c r="AP77" s="176">
        <f t="shared" si="64"/>
        <v>3</v>
      </c>
      <c r="AQ77" s="175">
        <f t="shared" si="68"/>
        <v>0</v>
      </c>
      <c r="AR77" s="174">
        <f t="shared" si="70"/>
        <v>0</v>
      </c>
      <c r="AS77" s="174">
        <f t="shared" si="70"/>
        <v>0</v>
      </c>
      <c r="AT77" s="175">
        <f t="shared" si="75"/>
        <v>3</v>
      </c>
      <c r="AU77" s="174">
        <f t="shared" si="72"/>
        <v>0</v>
      </c>
      <c r="AV77" s="174">
        <f t="shared" si="72"/>
        <v>3</v>
      </c>
      <c r="AW77" s="174">
        <f t="shared" si="73"/>
        <v>0</v>
      </c>
      <c r="AX77" s="174">
        <f t="shared" si="73"/>
        <v>0</v>
      </c>
      <c r="AY77" s="174">
        <f t="shared" si="73"/>
        <v>0</v>
      </c>
      <c r="AZ77" s="174">
        <f t="shared" si="73"/>
        <v>0</v>
      </c>
      <c r="BA77" s="174">
        <f t="shared" si="73"/>
        <v>0</v>
      </c>
      <c r="BB77" s="174">
        <f t="shared" si="73"/>
        <v>0</v>
      </c>
      <c r="BC77" s="174">
        <f t="shared" si="73"/>
        <v>0</v>
      </c>
      <c r="BD77" s="174">
        <f t="shared" si="73"/>
        <v>0</v>
      </c>
      <c r="BE77" s="174">
        <f t="shared" si="73"/>
        <v>0</v>
      </c>
      <c r="BF77" s="640"/>
      <c r="BG77" s="640"/>
      <c r="BH77" t="str">
        <f>IF(G77="","",VLOOKUP(G77,과정코드!$A$2:$B$494,2,0))</f>
        <v>COL0104763</v>
      </c>
      <c r="BI77" s="506"/>
    </row>
    <row r="78" spans="1:61" s="38" customFormat="1" ht="23.1" customHeight="1">
      <c r="A78" s="793" t="s">
        <v>526</v>
      </c>
      <c r="B78" s="4">
        <v>64</v>
      </c>
      <c r="C78" s="76" t="s">
        <v>20</v>
      </c>
      <c r="D78" s="108" t="s">
        <v>21</v>
      </c>
      <c r="E78" s="108" t="s">
        <v>21</v>
      </c>
      <c r="F78" s="108"/>
      <c r="G78" s="178" t="s">
        <v>1919</v>
      </c>
      <c r="H78" s="93" t="str">
        <f t="shared" si="59"/>
        <v>바로가기</v>
      </c>
      <c r="I78" s="34">
        <v>2</v>
      </c>
      <c r="J78" s="36">
        <v>14</v>
      </c>
      <c r="K78" s="30">
        <v>510</v>
      </c>
      <c r="L78" s="30">
        <v>560</v>
      </c>
      <c r="M78" s="177"/>
      <c r="N78" s="20" t="s">
        <v>524</v>
      </c>
      <c r="O78" s="177"/>
      <c r="P78" s="20"/>
      <c r="Q78" s="177"/>
      <c r="R78" s="349"/>
      <c r="S78" s="177" t="s">
        <v>522</v>
      </c>
      <c r="T78" s="349"/>
      <c r="U78" s="177"/>
      <c r="V78" s="20"/>
      <c r="W78" s="177"/>
      <c r="X78" s="20"/>
      <c r="Y78" s="147">
        <f t="shared" si="60"/>
        <v>2</v>
      </c>
      <c r="Z78" s="149">
        <f t="shared" si="61"/>
        <v>2</v>
      </c>
      <c r="AA78" s="150">
        <f t="shared" si="71"/>
        <v>0</v>
      </c>
      <c r="AB78" s="147">
        <f t="array" ref="AB78">(SUM(LEN($M78:$X78)-LEN(SUBSTITUTE($M78:$X78,"역삼","")))/LEN("역삼"))</f>
        <v>0</v>
      </c>
      <c r="AC78" s="147">
        <f t="array" ref="AC78">SUM(SUM(LEN($M78:X78)-LEN(SUBSTITUTE($M78:X78,"선릉","")))/LEN("선릉"),SUM(LEN(M78:$X78)-LEN(SUBSTITUTE($M78:$X78,"가산","")))/LEN("가산"))</f>
        <v>0</v>
      </c>
      <c r="AD78" s="150">
        <f t="shared" si="74"/>
        <v>2</v>
      </c>
      <c r="AE78" s="147">
        <f t="array" ref="AE78">(SUM(LEN($M78:$X78)-LEN(SUBSTITUTE($M78:$X78,"대전","")))/LEN("대전"))</f>
        <v>0</v>
      </c>
      <c r="AF78" s="147">
        <f t="array" ref="AF78">(SUM(LEN($M78:$X78)-LEN(SUBSTITUTE($M78:$X78,"대구","")))/LEN("대구"))</f>
        <v>0</v>
      </c>
      <c r="AG78" s="147">
        <f t="array" ref="AG78">(SUM(LEN($M78:$X78)-LEN(SUBSTITUTE($M78:$X78,"부산","")))/LEN("부산"))</f>
        <v>2</v>
      </c>
      <c r="AH78" s="147">
        <f t="array" ref="AH78">(SUM(LEN($M78:$X78)-LEN(SUBSTITUTE($M78:$X78,"광주","")))/LEN("광주"))</f>
        <v>0</v>
      </c>
      <c r="AI78" s="147">
        <f t="array" ref="AI78">SUM(SUM(LEN($M78:$X78)-LEN(SUBSTITUTE($M78:$X78,"수원","")))/LEN("수원"),SUM(LEN($M78:$X78)-LEN(SUBSTITUTE($M78:$X78,"춘천","")))/LEN("춘천"),SUM(LEN($M78:$X78)-LEN(SUBSTITUTE($M78:$X78,"의정부","")))/LEN("의정부"),SUM(LEN($M78:$X78)-LEN(SUBSTITUTE($M78:$X78,"원주","")))/LEN("원주"))</f>
        <v>0</v>
      </c>
      <c r="AJ78" s="147">
        <f t="array" ref="AJ78">(SUM(LEN($M78:$X78)-LEN(SUBSTITUTE($M78:$X78,"청주","")))/LEN("청주"))</f>
        <v>0</v>
      </c>
      <c r="AK78" s="147">
        <f t="array" ref="AK78">(SUM(LEN($M78:$X78)-LEN(SUBSTITUTE($M78:$X78,"인천","")))/LEN("인천"))</f>
        <v>0</v>
      </c>
      <c r="AL78" s="147">
        <f t="array" ref="AL78">SUM(SUM(LEN($M78:X78)-LEN(SUBSTITUTE($M78:X78,"충북","")))/LEN("충북"),SUM(LEN(M78:$X78)-LEN(SUBSTITUTE($M78:$X78,"아산","")))/LEN("아산"))</f>
        <v>0</v>
      </c>
      <c r="AM78" s="147">
        <f t="array" ref="AM78">(SUM(LEN($M78:$X78)-LEN(SUBSTITUTE($M78:$X78,"울산","")))/LEN("울산"))</f>
        <v>0</v>
      </c>
      <c r="AN78" s="147">
        <f t="array" ref="AN78">(SUM(LEN($M78:$X78)-LEN(SUBSTITUTE($M78:$X78,"창원","")))/LEN("창원"))</f>
        <v>0</v>
      </c>
      <c r="AO78" s="147">
        <f t="array" ref="AO78">(SUM(LEN($M78:$X78)-LEN(SUBSTITUTE($M78:$X78,"전주","")))/LEN("전주"))</f>
        <v>0</v>
      </c>
      <c r="AP78" s="176">
        <f t="shared" si="64"/>
        <v>4</v>
      </c>
      <c r="AQ78" s="175">
        <f t="shared" si="68"/>
        <v>0</v>
      </c>
      <c r="AR78" s="174">
        <f t="shared" si="70"/>
        <v>0</v>
      </c>
      <c r="AS78" s="174">
        <f t="shared" si="70"/>
        <v>0</v>
      </c>
      <c r="AT78" s="175">
        <f t="shared" si="75"/>
        <v>4</v>
      </c>
      <c r="AU78" s="174">
        <f t="shared" si="72"/>
        <v>0</v>
      </c>
      <c r="AV78" s="174">
        <f t="shared" si="72"/>
        <v>0</v>
      </c>
      <c r="AW78" s="174">
        <f t="shared" si="73"/>
        <v>4</v>
      </c>
      <c r="AX78" s="174">
        <f t="shared" si="73"/>
        <v>0</v>
      </c>
      <c r="AY78" s="174">
        <f t="shared" si="73"/>
        <v>0</v>
      </c>
      <c r="AZ78" s="174">
        <f t="shared" si="73"/>
        <v>0</v>
      </c>
      <c r="BA78" s="174">
        <f t="shared" si="73"/>
        <v>0</v>
      </c>
      <c r="BB78" s="174">
        <f t="shared" si="73"/>
        <v>0</v>
      </c>
      <c r="BC78" s="174">
        <f t="shared" si="73"/>
        <v>0</v>
      </c>
      <c r="BD78" s="174">
        <f t="shared" si="73"/>
        <v>0</v>
      </c>
      <c r="BE78" s="174">
        <f t="shared" si="73"/>
        <v>0</v>
      </c>
      <c r="BF78" s="640"/>
      <c r="BG78" s="640"/>
      <c r="BH78" t="str">
        <f>IF(G78="","",VLOOKUP(G78,과정코드!$A$2:$B$494,2,0))</f>
        <v>COL0104765</v>
      </c>
      <c r="BI78" s="506"/>
    </row>
    <row r="79" spans="1:61" s="38" customFormat="1" ht="23.1" customHeight="1">
      <c r="A79" s="794"/>
      <c r="B79" s="4">
        <v>65</v>
      </c>
      <c r="C79" s="76" t="s">
        <v>20</v>
      </c>
      <c r="D79" s="108" t="s">
        <v>21</v>
      </c>
      <c r="E79" s="108" t="s">
        <v>21</v>
      </c>
      <c r="F79" s="108"/>
      <c r="G79" s="178" t="s">
        <v>1920</v>
      </c>
      <c r="H79" s="93" t="str">
        <f t="shared" si="59"/>
        <v>바로가기</v>
      </c>
      <c r="I79" s="34">
        <v>2</v>
      </c>
      <c r="J79" s="36">
        <v>14</v>
      </c>
      <c r="K79" s="30">
        <v>510</v>
      </c>
      <c r="L79" s="30">
        <v>560</v>
      </c>
      <c r="M79" s="177"/>
      <c r="N79" s="20" t="s">
        <v>521</v>
      </c>
      <c r="O79" s="177"/>
      <c r="P79" s="20"/>
      <c r="Q79" s="177"/>
      <c r="R79" s="349"/>
      <c r="S79" s="177"/>
      <c r="T79" s="349"/>
      <c r="U79" s="177"/>
      <c r="V79" s="20"/>
      <c r="W79" s="177"/>
      <c r="X79" s="20" t="s">
        <v>517</v>
      </c>
      <c r="Y79" s="147">
        <f t="shared" si="60"/>
        <v>2</v>
      </c>
      <c r="Z79" s="149">
        <f t="shared" si="61"/>
        <v>2</v>
      </c>
      <c r="AA79" s="150">
        <f t="shared" si="71"/>
        <v>0</v>
      </c>
      <c r="AB79" s="147">
        <f t="array" ref="AB79">(SUM(LEN($M79:$X79)-LEN(SUBSTITUTE($M79:$X79,"역삼","")))/LEN("역삼"))</f>
        <v>0</v>
      </c>
      <c r="AC79" s="147">
        <f t="array" ref="AC79">SUM(SUM(LEN($M79:X79)-LEN(SUBSTITUTE($M79:X79,"선릉","")))/LEN("선릉"),SUM(LEN(M79:$X79)-LEN(SUBSTITUTE($M79:$X79,"가산","")))/LEN("가산"))</f>
        <v>0</v>
      </c>
      <c r="AD79" s="150">
        <f t="shared" si="74"/>
        <v>2</v>
      </c>
      <c r="AE79" s="147">
        <f t="array" ref="AE79">(SUM(LEN($M79:$X79)-LEN(SUBSTITUTE($M79:$X79,"대전","")))/LEN("대전"))</f>
        <v>0</v>
      </c>
      <c r="AF79" s="147">
        <f t="array" ref="AF79">(SUM(LEN($M79:$X79)-LEN(SUBSTITUTE($M79:$X79,"대구","")))/LEN("대구"))</f>
        <v>1</v>
      </c>
      <c r="AG79" s="147">
        <f t="array" ref="AG79">(SUM(LEN($M79:$X79)-LEN(SUBSTITUTE($M79:$X79,"부산","")))/LEN("부산"))</f>
        <v>1</v>
      </c>
      <c r="AH79" s="147">
        <f t="array" ref="AH79">(SUM(LEN($M79:$X79)-LEN(SUBSTITUTE($M79:$X79,"광주","")))/LEN("광주"))</f>
        <v>0</v>
      </c>
      <c r="AI79" s="147">
        <f t="array" ref="AI79">SUM(SUM(LEN($M79:$X79)-LEN(SUBSTITUTE($M79:$X79,"수원","")))/LEN("수원"),SUM(LEN($M79:$X79)-LEN(SUBSTITUTE($M79:$X79,"춘천","")))/LEN("춘천"),SUM(LEN($M79:$X79)-LEN(SUBSTITUTE($M79:$X79,"의정부","")))/LEN("의정부"),SUM(LEN($M79:$X79)-LEN(SUBSTITUTE($M79:$X79,"원주","")))/LEN("원주"))</f>
        <v>0</v>
      </c>
      <c r="AJ79" s="147">
        <f t="array" ref="AJ79">(SUM(LEN($M79:$X79)-LEN(SUBSTITUTE($M79:$X79,"청주","")))/LEN("청주"))</f>
        <v>0</v>
      </c>
      <c r="AK79" s="147">
        <f t="array" ref="AK79">(SUM(LEN($M79:$X79)-LEN(SUBSTITUTE($M79:$X79,"인천","")))/LEN("인천"))</f>
        <v>0</v>
      </c>
      <c r="AL79" s="147">
        <f t="array" ref="AL79">SUM(SUM(LEN($M79:X79)-LEN(SUBSTITUTE($M79:X79,"충북","")))/LEN("충북"),SUM(LEN(M79:$X79)-LEN(SUBSTITUTE($M79:$X79,"아산","")))/LEN("아산"))</f>
        <v>0</v>
      </c>
      <c r="AM79" s="147">
        <f t="array" ref="AM79">(SUM(LEN($M79:$X79)-LEN(SUBSTITUTE($M79:$X79,"울산","")))/LEN("울산"))</f>
        <v>0</v>
      </c>
      <c r="AN79" s="147">
        <f t="array" ref="AN79">(SUM(LEN($M79:$X79)-LEN(SUBSTITUTE($M79:$X79,"창원","")))/LEN("창원"))</f>
        <v>0</v>
      </c>
      <c r="AO79" s="147">
        <f t="array" ref="AO79">(SUM(LEN($M79:$X79)-LEN(SUBSTITUTE($M79:$X79,"전주","")))/LEN("전주"))</f>
        <v>0</v>
      </c>
      <c r="AP79" s="176">
        <f t="shared" si="64"/>
        <v>4</v>
      </c>
      <c r="AQ79" s="175">
        <f t="shared" si="68"/>
        <v>0</v>
      </c>
      <c r="AR79" s="174">
        <f t="shared" si="70"/>
        <v>0</v>
      </c>
      <c r="AS79" s="174">
        <f t="shared" si="70"/>
        <v>0</v>
      </c>
      <c r="AT79" s="175">
        <f t="shared" si="75"/>
        <v>4</v>
      </c>
      <c r="AU79" s="174">
        <f t="shared" si="72"/>
        <v>0</v>
      </c>
      <c r="AV79" s="174">
        <f t="shared" si="72"/>
        <v>2</v>
      </c>
      <c r="AW79" s="174">
        <f t="shared" si="73"/>
        <v>2</v>
      </c>
      <c r="AX79" s="174">
        <f t="shared" si="73"/>
        <v>0</v>
      </c>
      <c r="AY79" s="174">
        <f t="shared" si="73"/>
        <v>0</v>
      </c>
      <c r="AZ79" s="174">
        <f t="shared" si="73"/>
        <v>0</v>
      </c>
      <c r="BA79" s="174">
        <f t="shared" si="73"/>
        <v>0</v>
      </c>
      <c r="BB79" s="174">
        <f t="shared" si="73"/>
        <v>0</v>
      </c>
      <c r="BC79" s="174">
        <f t="shared" si="73"/>
        <v>0</v>
      </c>
      <c r="BD79" s="174">
        <f t="shared" si="73"/>
        <v>0</v>
      </c>
      <c r="BE79" s="174">
        <f t="shared" si="73"/>
        <v>0</v>
      </c>
      <c r="BF79" s="640"/>
      <c r="BG79" s="640"/>
      <c r="BH79" t="str">
        <f>IF(G79="","",VLOOKUP(G79,과정코드!$A$2:$B$494,2,0))</f>
        <v>COL0104766</v>
      </c>
      <c r="BI79" s="506"/>
    </row>
    <row r="80" spans="1:61" s="38" customFormat="1" ht="23.1" customHeight="1">
      <c r="A80" s="794"/>
      <c r="B80" s="4">
        <v>66</v>
      </c>
      <c r="C80" s="76" t="s">
        <v>20</v>
      </c>
      <c r="D80" s="108" t="s">
        <v>21</v>
      </c>
      <c r="E80" s="108" t="s">
        <v>21</v>
      </c>
      <c r="F80" s="108"/>
      <c r="G80" s="178" t="s">
        <v>1921</v>
      </c>
      <c r="H80" s="93" t="str">
        <f t="shared" si="59"/>
        <v>바로가기</v>
      </c>
      <c r="I80" s="34">
        <v>3</v>
      </c>
      <c r="J80" s="36">
        <v>21</v>
      </c>
      <c r="K80" s="30">
        <v>640</v>
      </c>
      <c r="L80" s="30">
        <v>700</v>
      </c>
      <c r="M80" s="177"/>
      <c r="N80" s="20"/>
      <c r="O80" s="177"/>
      <c r="P80" s="20" t="s">
        <v>515</v>
      </c>
      <c r="Q80" s="177"/>
      <c r="R80" s="349"/>
      <c r="S80" s="177"/>
      <c r="T80" s="349"/>
      <c r="U80" s="177" t="s">
        <v>511</v>
      </c>
      <c r="V80" s="349"/>
      <c r="W80" s="177"/>
      <c r="X80" s="20"/>
      <c r="Y80" s="147">
        <f t="shared" si="60"/>
        <v>2</v>
      </c>
      <c r="Z80" s="149">
        <f t="shared" si="61"/>
        <v>2</v>
      </c>
      <c r="AA80" s="150">
        <f t="shared" si="71"/>
        <v>0</v>
      </c>
      <c r="AB80" s="147">
        <f t="array" ref="AB80">(SUM(LEN($M80:$X80)-LEN(SUBSTITUTE($M80:$X80,"역삼","")))/LEN("역삼"))</f>
        <v>0</v>
      </c>
      <c r="AC80" s="147">
        <f t="array" ref="AC80">SUM(SUM(LEN($M80:X80)-LEN(SUBSTITUTE($M80:X80,"선릉","")))/LEN("선릉"),SUM(LEN(M80:$X80)-LEN(SUBSTITUTE($M80:$X80,"가산","")))/LEN("가산"))</f>
        <v>0</v>
      </c>
      <c r="AD80" s="150">
        <f t="shared" si="74"/>
        <v>2</v>
      </c>
      <c r="AE80" s="147">
        <f t="array" ref="AE80">(SUM(LEN($M80:$X80)-LEN(SUBSTITUTE($M80:$X80,"대전","")))/LEN("대전"))</f>
        <v>0</v>
      </c>
      <c r="AF80" s="147">
        <f t="array" ref="AF80">(SUM(LEN($M80:$X80)-LEN(SUBSTITUTE($M80:$X80,"대구","")))/LEN("대구"))</f>
        <v>1</v>
      </c>
      <c r="AG80" s="147">
        <f t="array" ref="AG80">(SUM(LEN($M80:$X80)-LEN(SUBSTITUTE($M80:$X80,"부산","")))/LEN("부산"))</f>
        <v>1</v>
      </c>
      <c r="AH80" s="147">
        <f t="array" ref="AH80">(SUM(LEN($M80:$X80)-LEN(SUBSTITUTE($M80:$X80,"광주","")))/LEN("광주"))</f>
        <v>0</v>
      </c>
      <c r="AI80" s="147">
        <f t="array" ref="AI80">SUM(SUM(LEN($M80:$X80)-LEN(SUBSTITUTE($M80:$X80,"수원","")))/LEN("수원"),SUM(LEN($M80:$X80)-LEN(SUBSTITUTE($M80:$X80,"춘천","")))/LEN("춘천"),SUM(LEN($M80:$X80)-LEN(SUBSTITUTE($M80:$X80,"의정부","")))/LEN("의정부"),SUM(LEN($M80:$X80)-LEN(SUBSTITUTE($M80:$X80,"원주","")))/LEN("원주"))</f>
        <v>0</v>
      </c>
      <c r="AJ80" s="147">
        <f t="array" ref="AJ80">(SUM(LEN($M80:$X80)-LEN(SUBSTITUTE($M80:$X80,"청주","")))/LEN("청주"))</f>
        <v>0</v>
      </c>
      <c r="AK80" s="147">
        <f t="array" ref="AK80">(SUM(LEN($M80:$X80)-LEN(SUBSTITUTE($M80:$X80,"인천","")))/LEN("인천"))</f>
        <v>0</v>
      </c>
      <c r="AL80" s="147">
        <f t="array" ref="AL80">SUM(SUM(LEN($M80:X80)-LEN(SUBSTITUTE($M80:X80,"충북","")))/LEN("충북"),SUM(LEN(M80:$X80)-LEN(SUBSTITUTE($M80:$X80,"아산","")))/LEN("아산"))</f>
        <v>0</v>
      </c>
      <c r="AM80" s="147">
        <f t="array" ref="AM80">(SUM(LEN($M80:$X80)-LEN(SUBSTITUTE($M80:$X80,"울산","")))/LEN("울산"))</f>
        <v>0</v>
      </c>
      <c r="AN80" s="147">
        <f t="array" ref="AN80">(SUM(LEN($M80:$X80)-LEN(SUBSTITUTE($M80:$X80,"창원","")))/LEN("창원"))</f>
        <v>0</v>
      </c>
      <c r="AO80" s="147">
        <f t="array" ref="AO80">(SUM(LEN($M80:$X80)-LEN(SUBSTITUTE($M80:$X80,"전주","")))/LEN("전주"))</f>
        <v>0</v>
      </c>
      <c r="AP80" s="176">
        <f t="shared" si="64"/>
        <v>6</v>
      </c>
      <c r="AQ80" s="175">
        <f t="shared" si="68"/>
        <v>0</v>
      </c>
      <c r="AR80" s="174">
        <f t="shared" si="70"/>
        <v>0</v>
      </c>
      <c r="AS80" s="174">
        <f t="shared" si="70"/>
        <v>0</v>
      </c>
      <c r="AT80" s="175">
        <f t="shared" si="75"/>
        <v>6</v>
      </c>
      <c r="AU80" s="174">
        <f t="shared" si="72"/>
        <v>0</v>
      </c>
      <c r="AV80" s="174">
        <f t="shared" si="72"/>
        <v>3</v>
      </c>
      <c r="AW80" s="174">
        <f t="shared" si="73"/>
        <v>3</v>
      </c>
      <c r="AX80" s="174">
        <f t="shared" si="73"/>
        <v>0</v>
      </c>
      <c r="AY80" s="174">
        <f t="shared" si="73"/>
        <v>0</v>
      </c>
      <c r="AZ80" s="174">
        <f t="shared" si="73"/>
        <v>0</v>
      </c>
      <c r="BA80" s="174">
        <f t="shared" si="73"/>
        <v>0</v>
      </c>
      <c r="BB80" s="174">
        <f t="shared" si="73"/>
        <v>0</v>
      </c>
      <c r="BC80" s="174">
        <f t="shared" si="73"/>
        <v>0</v>
      </c>
      <c r="BD80" s="174">
        <f t="shared" si="73"/>
        <v>0</v>
      </c>
      <c r="BE80" s="174">
        <f t="shared" si="73"/>
        <v>0</v>
      </c>
      <c r="BF80" s="640"/>
      <c r="BG80" s="640"/>
      <c r="BH80" t="str">
        <f>IF(G80="","",VLOOKUP(G80,과정코드!$A$2:$B$494,2,0))</f>
        <v>COL0104767</v>
      </c>
      <c r="BI80" s="506"/>
    </row>
    <row r="81" spans="1:61" s="38" customFormat="1" ht="23.1" customHeight="1">
      <c r="A81" s="794"/>
      <c r="B81" s="4">
        <v>67</v>
      </c>
      <c r="C81" s="76" t="s">
        <v>20</v>
      </c>
      <c r="D81" s="108" t="s">
        <v>21</v>
      </c>
      <c r="E81" s="108" t="s">
        <v>21</v>
      </c>
      <c r="F81" s="171" t="s">
        <v>453</v>
      </c>
      <c r="G81" s="178" t="s">
        <v>1922</v>
      </c>
      <c r="H81" s="93" t="str">
        <f t="shared" si="59"/>
        <v>바로가기</v>
      </c>
      <c r="I81" s="34">
        <v>2</v>
      </c>
      <c r="J81" s="11">
        <v>14</v>
      </c>
      <c r="K81" s="30">
        <v>510</v>
      </c>
      <c r="L81" s="30">
        <v>560</v>
      </c>
      <c r="M81" s="177"/>
      <c r="N81" s="349"/>
      <c r="O81" s="177"/>
      <c r="P81" s="20" t="s">
        <v>508</v>
      </c>
      <c r="Q81" s="177"/>
      <c r="R81" s="349"/>
      <c r="S81" s="177"/>
      <c r="T81" s="349"/>
      <c r="U81" s="177"/>
      <c r="V81" s="349"/>
      <c r="W81" s="177"/>
      <c r="X81" s="20"/>
      <c r="Y81" s="147">
        <f t="shared" si="60"/>
        <v>1</v>
      </c>
      <c r="Z81" s="149">
        <f t="shared" si="61"/>
        <v>1</v>
      </c>
      <c r="AA81" s="150">
        <f t="shared" si="71"/>
        <v>0</v>
      </c>
      <c r="AB81" s="147">
        <f t="array" ref="AB81">(SUM(LEN($M81:$X81)-LEN(SUBSTITUTE($M81:$X81,"역삼","")))/LEN("역삼"))</f>
        <v>0</v>
      </c>
      <c r="AC81" s="147">
        <f t="array" ref="AC81">SUM(SUM(LEN($M81:X81)-LEN(SUBSTITUTE($M81:X81,"선릉","")))/LEN("선릉"),SUM(LEN(M81:$X81)-LEN(SUBSTITUTE($M81:$X81,"가산","")))/LEN("가산"))</f>
        <v>0</v>
      </c>
      <c r="AD81" s="150">
        <f t="shared" si="74"/>
        <v>1</v>
      </c>
      <c r="AE81" s="147">
        <f t="array" ref="AE81">(SUM(LEN($M81:$X81)-LEN(SUBSTITUTE($M81:$X81,"대전","")))/LEN("대전"))</f>
        <v>0</v>
      </c>
      <c r="AF81" s="147">
        <f t="array" ref="AF81">(SUM(LEN($M81:$X81)-LEN(SUBSTITUTE($M81:$X81,"대구","")))/LEN("대구"))</f>
        <v>0</v>
      </c>
      <c r="AG81" s="147">
        <f t="array" ref="AG81">(SUM(LEN($M81:$X81)-LEN(SUBSTITUTE($M81:$X81,"부산","")))/LEN("부산"))</f>
        <v>1</v>
      </c>
      <c r="AH81" s="147">
        <f t="array" ref="AH81">(SUM(LEN($M81:$X81)-LEN(SUBSTITUTE($M81:$X81,"광주","")))/LEN("광주"))</f>
        <v>0</v>
      </c>
      <c r="AI81" s="147">
        <f t="array" ref="AI81">SUM(SUM(LEN($M81:$X81)-LEN(SUBSTITUTE($M81:$X81,"수원","")))/LEN("수원"),SUM(LEN($M81:$X81)-LEN(SUBSTITUTE($M81:$X81,"춘천","")))/LEN("춘천"),SUM(LEN($M81:$X81)-LEN(SUBSTITUTE($M81:$X81,"의정부","")))/LEN("의정부"),SUM(LEN($M81:$X81)-LEN(SUBSTITUTE($M81:$X81,"원주","")))/LEN("원주"))</f>
        <v>0</v>
      </c>
      <c r="AJ81" s="147">
        <f t="array" ref="AJ81">(SUM(LEN($M81:$X81)-LEN(SUBSTITUTE($M81:$X81,"청주","")))/LEN("청주"))</f>
        <v>0</v>
      </c>
      <c r="AK81" s="147">
        <f t="array" ref="AK81">(SUM(LEN($M81:$X81)-LEN(SUBSTITUTE($M81:$X81,"인천","")))/LEN("인천"))</f>
        <v>0</v>
      </c>
      <c r="AL81" s="147">
        <f t="array" ref="AL81">SUM(SUM(LEN($M81:X81)-LEN(SUBSTITUTE($M81:X81,"충북","")))/LEN("충북"),SUM(LEN(M81:$X81)-LEN(SUBSTITUTE($M81:$X81,"아산","")))/LEN("아산"))</f>
        <v>0</v>
      </c>
      <c r="AM81" s="147">
        <f t="array" ref="AM81">(SUM(LEN($M81:$X81)-LEN(SUBSTITUTE($M81:$X81,"울산","")))/LEN("울산"))</f>
        <v>0</v>
      </c>
      <c r="AN81" s="147">
        <f t="array" ref="AN81">(SUM(LEN($M81:$X81)-LEN(SUBSTITUTE($M81:$X81,"창원","")))/LEN("창원"))</f>
        <v>0</v>
      </c>
      <c r="AO81" s="147">
        <f t="array" ref="AO81">(SUM(LEN($M81:$X81)-LEN(SUBSTITUTE($M81:$X81,"전주","")))/LEN("전주"))</f>
        <v>0</v>
      </c>
      <c r="AP81" s="176">
        <f t="shared" si="64"/>
        <v>2</v>
      </c>
      <c r="AQ81" s="175">
        <f t="shared" si="68"/>
        <v>0</v>
      </c>
      <c r="AR81" s="174">
        <f t="shared" si="70"/>
        <v>0</v>
      </c>
      <c r="AS81" s="174">
        <f t="shared" si="70"/>
        <v>0</v>
      </c>
      <c r="AT81" s="175">
        <f t="shared" si="75"/>
        <v>2</v>
      </c>
      <c r="AU81" s="174">
        <f t="shared" si="72"/>
        <v>0</v>
      </c>
      <c r="AV81" s="174">
        <f t="shared" si="72"/>
        <v>0</v>
      </c>
      <c r="AW81" s="174">
        <f t="shared" si="73"/>
        <v>2</v>
      </c>
      <c r="AX81" s="174">
        <f t="shared" si="73"/>
        <v>0</v>
      </c>
      <c r="AY81" s="174">
        <f t="shared" si="73"/>
        <v>0</v>
      </c>
      <c r="AZ81" s="174">
        <f t="shared" si="73"/>
        <v>0</v>
      </c>
      <c r="BA81" s="174">
        <f t="shared" si="73"/>
        <v>0</v>
      </c>
      <c r="BB81" s="174">
        <f t="shared" si="73"/>
        <v>0</v>
      </c>
      <c r="BC81" s="174">
        <f t="shared" si="73"/>
        <v>0</v>
      </c>
      <c r="BD81" s="174">
        <f t="shared" si="73"/>
        <v>0</v>
      </c>
      <c r="BE81" s="174">
        <f t="shared" si="73"/>
        <v>0</v>
      </c>
      <c r="BF81" s="640"/>
      <c r="BG81" s="640"/>
      <c r="BH81" t="str">
        <f>IF(G81="","",VLOOKUP(G81,과정코드!$A$2:$B$494,2,0))</f>
        <v>COL0104768</v>
      </c>
      <c r="BI81" s="506"/>
    </row>
    <row r="82" spans="1:61" s="38" customFormat="1" ht="23.1" customHeight="1">
      <c r="A82" s="794"/>
      <c r="B82" s="4">
        <v>68</v>
      </c>
      <c r="C82" s="76" t="s">
        <v>20</v>
      </c>
      <c r="D82" s="41" t="s">
        <v>21</v>
      </c>
      <c r="E82" s="108" t="s">
        <v>21</v>
      </c>
      <c r="F82" s="108"/>
      <c r="G82" s="178" t="s">
        <v>1923</v>
      </c>
      <c r="H82" s="93" t="str">
        <f t="shared" si="59"/>
        <v>바로가기</v>
      </c>
      <c r="I82" s="34">
        <v>2</v>
      </c>
      <c r="J82" s="11">
        <v>14</v>
      </c>
      <c r="K82" s="30">
        <v>510</v>
      </c>
      <c r="L82" s="30">
        <v>560</v>
      </c>
      <c r="M82" s="177"/>
      <c r="N82" s="20"/>
      <c r="O82" s="177"/>
      <c r="P82" s="20"/>
      <c r="Q82" s="177"/>
      <c r="R82" s="349"/>
      <c r="S82" s="177" t="s">
        <v>505</v>
      </c>
      <c r="T82" s="20"/>
      <c r="U82" s="177"/>
      <c r="V82" s="349"/>
      <c r="W82" s="177"/>
      <c r="X82" s="349"/>
      <c r="Y82" s="147">
        <f t="shared" si="60"/>
        <v>1</v>
      </c>
      <c r="Z82" s="149">
        <f t="shared" si="61"/>
        <v>1</v>
      </c>
      <c r="AA82" s="150">
        <f t="shared" si="71"/>
        <v>0</v>
      </c>
      <c r="AB82" s="147">
        <f t="array" ref="AB82">(SUM(LEN($M82:$X82)-LEN(SUBSTITUTE($M82:$X82,"역삼","")))/LEN("역삼"))</f>
        <v>0</v>
      </c>
      <c r="AC82" s="147">
        <f t="array" ref="AC82">SUM(SUM(LEN($M82:X82)-LEN(SUBSTITUTE($M82:X82,"선릉","")))/LEN("선릉"),SUM(LEN(M82:$X82)-LEN(SUBSTITUTE($M82:$X82,"가산","")))/LEN("가산"))</f>
        <v>0</v>
      </c>
      <c r="AD82" s="150">
        <f t="shared" si="74"/>
        <v>1</v>
      </c>
      <c r="AE82" s="147">
        <f t="array" ref="AE82">(SUM(LEN($M82:$X82)-LEN(SUBSTITUTE($M82:$X82,"대전","")))/LEN("대전"))</f>
        <v>0</v>
      </c>
      <c r="AF82" s="147">
        <f t="array" ref="AF82">(SUM(LEN($M82:$X82)-LEN(SUBSTITUTE($M82:$X82,"대구","")))/LEN("대구"))</f>
        <v>0</v>
      </c>
      <c r="AG82" s="147">
        <f t="array" ref="AG82">(SUM(LEN($M82:$X82)-LEN(SUBSTITUTE($M82:$X82,"부산","")))/LEN("부산"))</f>
        <v>1</v>
      </c>
      <c r="AH82" s="147">
        <f t="array" ref="AH82">(SUM(LEN($M82:$X82)-LEN(SUBSTITUTE($M82:$X82,"광주","")))/LEN("광주"))</f>
        <v>0</v>
      </c>
      <c r="AI82" s="147">
        <f t="array" ref="AI82">SUM(SUM(LEN($M82:$X82)-LEN(SUBSTITUTE($M82:$X82,"수원","")))/LEN("수원"),SUM(LEN($M82:$X82)-LEN(SUBSTITUTE($M82:$X82,"춘천","")))/LEN("춘천"),SUM(LEN($M82:$X82)-LEN(SUBSTITUTE($M82:$X82,"의정부","")))/LEN("의정부"),SUM(LEN($M82:$X82)-LEN(SUBSTITUTE($M82:$X82,"원주","")))/LEN("원주"))</f>
        <v>0</v>
      </c>
      <c r="AJ82" s="147">
        <f t="array" ref="AJ82">(SUM(LEN($M82:$X82)-LEN(SUBSTITUTE($M82:$X82,"청주","")))/LEN("청주"))</f>
        <v>0</v>
      </c>
      <c r="AK82" s="147">
        <f t="array" ref="AK82">(SUM(LEN($M82:$X82)-LEN(SUBSTITUTE($M82:$X82,"인천","")))/LEN("인천"))</f>
        <v>0</v>
      </c>
      <c r="AL82" s="147">
        <f t="array" ref="AL82">SUM(SUM(LEN($M82:X82)-LEN(SUBSTITUTE($M82:X82,"충북","")))/LEN("충북"),SUM(LEN(M82:$X82)-LEN(SUBSTITUTE($M82:$X82,"아산","")))/LEN("아산"))</f>
        <v>0</v>
      </c>
      <c r="AM82" s="147">
        <f t="array" ref="AM82">(SUM(LEN($M82:$X82)-LEN(SUBSTITUTE($M82:$X82,"울산","")))/LEN("울산"))</f>
        <v>0</v>
      </c>
      <c r="AN82" s="147">
        <f t="array" ref="AN82">(SUM(LEN($M82:$X82)-LEN(SUBSTITUTE($M82:$X82,"창원","")))/LEN("창원"))</f>
        <v>0</v>
      </c>
      <c r="AO82" s="147">
        <f t="array" ref="AO82">(SUM(LEN($M82:$X82)-LEN(SUBSTITUTE($M82:$X82,"전주","")))/LEN("전주"))</f>
        <v>0</v>
      </c>
      <c r="AP82" s="176">
        <f t="shared" si="64"/>
        <v>2</v>
      </c>
      <c r="AQ82" s="175">
        <f t="shared" si="68"/>
        <v>0</v>
      </c>
      <c r="AR82" s="174">
        <f t="shared" si="70"/>
        <v>0</v>
      </c>
      <c r="AS82" s="174">
        <f t="shared" si="70"/>
        <v>0</v>
      </c>
      <c r="AT82" s="175">
        <f t="shared" si="75"/>
        <v>2</v>
      </c>
      <c r="AU82" s="174">
        <f t="shared" si="72"/>
        <v>0</v>
      </c>
      <c r="AV82" s="174">
        <f t="shared" si="72"/>
        <v>0</v>
      </c>
      <c r="AW82" s="174">
        <f t="shared" si="73"/>
        <v>2</v>
      </c>
      <c r="AX82" s="174">
        <f t="shared" si="73"/>
        <v>0</v>
      </c>
      <c r="AY82" s="174">
        <f t="shared" si="73"/>
        <v>0</v>
      </c>
      <c r="AZ82" s="174">
        <f t="shared" si="73"/>
        <v>0</v>
      </c>
      <c r="BA82" s="174">
        <f t="shared" si="73"/>
        <v>0</v>
      </c>
      <c r="BB82" s="174">
        <f t="shared" si="73"/>
        <v>0</v>
      </c>
      <c r="BC82" s="174">
        <f t="shared" si="73"/>
        <v>0</v>
      </c>
      <c r="BD82" s="174">
        <f t="shared" si="73"/>
        <v>0</v>
      </c>
      <c r="BE82" s="174">
        <f t="shared" si="73"/>
        <v>0</v>
      </c>
      <c r="BF82" s="640"/>
      <c r="BG82" s="640"/>
      <c r="BH82" t="str">
        <f>IF(G82="","",VLOOKUP(G82,과정코드!$A$2:$B$494,2,0))</f>
        <v>COL0104769</v>
      </c>
      <c r="BI82" s="506"/>
    </row>
    <row r="83" spans="1:61" s="38" customFormat="1" ht="23.1" customHeight="1">
      <c r="A83" s="794"/>
      <c r="B83" s="4">
        <v>69</v>
      </c>
      <c r="C83" s="76" t="s">
        <v>20</v>
      </c>
      <c r="D83" s="463" t="s">
        <v>21</v>
      </c>
      <c r="E83" s="463" t="s">
        <v>21</v>
      </c>
      <c r="F83" s="462"/>
      <c r="G83" s="459" t="s">
        <v>1926</v>
      </c>
      <c r="H83" s="93" t="str">
        <f t="shared" si="59"/>
        <v>바로가기</v>
      </c>
      <c r="I83" s="414">
        <v>2</v>
      </c>
      <c r="J83" s="341">
        <v>14</v>
      </c>
      <c r="K83" s="373">
        <v>510</v>
      </c>
      <c r="L83" s="373">
        <v>560</v>
      </c>
      <c r="M83" s="177"/>
      <c r="N83" s="20" t="s">
        <v>499</v>
      </c>
      <c r="O83" s="177"/>
      <c r="P83" s="20"/>
      <c r="Q83" s="177"/>
      <c r="R83" s="20"/>
      <c r="S83" s="177" t="s">
        <v>498</v>
      </c>
      <c r="T83" s="20"/>
      <c r="U83" s="177"/>
      <c r="V83" s="349"/>
      <c r="W83" s="177"/>
      <c r="X83" s="349"/>
      <c r="Y83" s="147">
        <f t="shared" si="60"/>
        <v>2</v>
      </c>
      <c r="Z83" s="149">
        <f t="shared" si="61"/>
        <v>2</v>
      </c>
      <c r="AA83" s="150">
        <f t="shared" si="71"/>
        <v>0</v>
      </c>
      <c r="AB83" s="147">
        <f t="array" ref="AB83">(SUM(LEN($M83:$X83)-LEN(SUBSTITUTE($M83:$X83,"역삼","")))/LEN("역삼"))</f>
        <v>0</v>
      </c>
      <c r="AC83" s="147">
        <f t="array" ref="AC83">SUM(SUM(LEN($M83:X83)-LEN(SUBSTITUTE($M83:X83,"선릉","")))/LEN("선릉"),SUM(LEN(M83:$X83)-LEN(SUBSTITUTE($M83:$X83,"가산","")))/LEN("가산"))</f>
        <v>0</v>
      </c>
      <c r="AD83" s="150">
        <f t="shared" ref="AD83" si="76">SUM(AE83:AO83)</f>
        <v>2</v>
      </c>
      <c r="AE83" s="147">
        <f t="array" ref="AE83">(SUM(LEN($M83:$X83)-LEN(SUBSTITUTE($M83:$X83,"대전","")))/LEN("대전"))</f>
        <v>0</v>
      </c>
      <c r="AF83" s="147">
        <f t="array" ref="AF83">(SUM(LEN($M83:$X83)-LEN(SUBSTITUTE($M83:$X83,"대구","")))/LEN("대구"))</f>
        <v>1</v>
      </c>
      <c r="AG83" s="147">
        <f t="array" ref="AG83">(SUM(LEN($M83:$X83)-LEN(SUBSTITUTE($M83:$X83,"부산","")))/LEN("부산"))</f>
        <v>1</v>
      </c>
      <c r="AH83" s="147">
        <f t="array" ref="AH83">(SUM(LEN($M83:$X83)-LEN(SUBSTITUTE($M83:$X83,"광주","")))/LEN("광주"))</f>
        <v>0</v>
      </c>
      <c r="AI83" s="147">
        <f t="array" ref="AI83">SUM(SUM(LEN($M83:$X83)-LEN(SUBSTITUTE($M83:$X83,"수원","")))/LEN("수원"),SUM(LEN($M83:$X83)-LEN(SUBSTITUTE($M83:$X83,"춘천","")))/LEN("춘천"),SUM(LEN($M83:$X83)-LEN(SUBSTITUTE($M83:$X83,"의정부","")))/LEN("의정부"),SUM(LEN($M83:$X83)-LEN(SUBSTITUTE($M83:$X83,"원주","")))/LEN("원주"))</f>
        <v>0</v>
      </c>
      <c r="AJ83" s="147">
        <f t="array" ref="AJ83">(SUM(LEN($M83:$X83)-LEN(SUBSTITUTE($M83:$X83,"청주","")))/LEN("청주"))</f>
        <v>0</v>
      </c>
      <c r="AK83" s="147">
        <f t="array" ref="AK83">(SUM(LEN($M83:$X83)-LEN(SUBSTITUTE($M83:$X83,"인천","")))/LEN("인천"))</f>
        <v>0</v>
      </c>
      <c r="AL83" s="147">
        <f t="array" ref="AL83">SUM(SUM(LEN($M83:X83)-LEN(SUBSTITUTE($M83:X83,"충북","")))/LEN("충북"),SUM(LEN(M83:$X83)-LEN(SUBSTITUTE($M83:$X83,"아산","")))/LEN("아산"))</f>
        <v>0</v>
      </c>
      <c r="AM83" s="147">
        <f t="array" ref="AM83">(SUM(LEN($M83:$X83)-LEN(SUBSTITUTE($M83:$X83,"울산","")))/LEN("울산"))</f>
        <v>0</v>
      </c>
      <c r="AN83" s="147">
        <f t="array" ref="AN83">(SUM(LEN($M83:$X83)-LEN(SUBSTITUTE($M83:$X83,"창원","")))/LEN("창원"))</f>
        <v>0</v>
      </c>
      <c r="AO83" s="147">
        <f t="array" ref="AO83">(SUM(LEN($M83:$X83)-LEN(SUBSTITUTE($M83:$X83,"전주","")))/LEN("전주"))</f>
        <v>0</v>
      </c>
      <c r="AP83" s="176">
        <f t="shared" si="64"/>
        <v>4</v>
      </c>
      <c r="AQ83" s="175">
        <f t="shared" si="68"/>
        <v>0</v>
      </c>
      <c r="AR83" s="174">
        <f t="shared" si="70"/>
        <v>0</v>
      </c>
      <c r="AS83" s="174">
        <f t="shared" si="70"/>
        <v>0</v>
      </c>
      <c r="AT83" s="175">
        <f t="shared" ref="AT83" si="77">SUM(AU83:BE83)</f>
        <v>4</v>
      </c>
      <c r="AU83" s="174">
        <f t="shared" si="72"/>
        <v>0</v>
      </c>
      <c r="AV83" s="174">
        <f t="shared" si="72"/>
        <v>2</v>
      </c>
      <c r="AW83" s="174">
        <f t="shared" si="72"/>
        <v>2</v>
      </c>
      <c r="AX83" s="174">
        <f t="shared" si="72"/>
        <v>0</v>
      </c>
      <c r="AY83" s="174">
        <f t="shared" si="72"/>
        <v>0</v>
      </c>
      <c r="AZ83" s="174">
        <f t="shared" ref="AZ83:BE83" si="78">$I83*AJ83</f>
        <v>0</v>
      </c>
      <c r="BA83" s="174">
        <f t="shared" si="78"/>
        <v>0</v>
      </c>
      <c r="BB83" s="174">
        <f t="shared" si="78"/>
        <v>0</v>
      </c>
      <c r="BC83" s="174">
        <f t="shared" si="78"/>
        <v>0</v>
      </c>
      <c r="BD83" s="174">
        <f t="shared" si="78"/>
        <v>0</v>
      </c>
      <c r="BE83" s="174">
        <f t="shared" si="78"/>
        <v>0</v>
      </c>
      <c r="BF83" s="640"/>
      <c r="BG83" s="640"/>
      <c r="BH83" t="str">
        <f>IF(G83="","",VLOOKUP(G83,과정코드!$A$2:$B$494,2,0))</f>
        <v>COL0104773</v>
      </c>
      <c r="BI83" s="506"/>
    </row>
    <row r="84" spans="1:61" s="38" customFormat="1" ht="30" customHeight="1">
      <c r="A84" s="86" t="s">
        <v>1325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8"/>
      <c r="M84" s="214" t="s">
        <v>16</v>
      </c>
      <c r="N84" s="214" t="s">
        <v>7</v>
      </c>
      <c r="O84" s="214" t="s">
        <v>9</v>
      </c>
      <c r="P84" s="214" t="s">
        <v>1</v>
      </c>
      <c r="Q84" s="214" t="s">
        <v>14</v>
      </c>
      <c r="R84" s="214" t="s">
        <v>0</v>
      </c>
      <c r="S84" s="214" t="s">
        <v>17</v>
      </c>
      <c r="T84" s="214" t="s">
        <v>13</v>
      </c>
      <c r="U84" s="214" t="s">
        <v>2</v>
      </c>
      <c r="V84" s="214" t="s">
        <v>11</v>
      </c>
      <c r="W84" s="214" t="s">
        <v>8</v>
      </c>
      <c r="X84" s="214" t="s">
        <v>19</v>
      </c>
      <c r="Y84" s="152">
        <f t="shared" ref="Y84:BE84" si="79">SUM(Y85:Y89)</f>
        <v>6</v>
      </c>
      <c r="Z84" s="152">
        <f t="shared" si="79"/>
        <v>6</v>
      </c>
      <c r="AA84" s="152">
        <f t="shared" si="79"/>
        <v>0</v>
      </c>
      <c r="AB84" s="152">
        <f t="shared" si="79"/>
        <v>0</v>
      </c>
      <c r="AC84" s="152">
        <f t="shared" si="79"/>
        <v>0</v>
      </c>
      <c r="AD84" s="152">
        <f t="shared" si="79"/>
        <v>6</v>
      </c>
      <c r="AE84" s="152">
        <f t="shared" si="79"/>
        <v>0</v>
      </c>
      <c r="AF84" s="152">
        <f t="shared" si="79"/>
        <v>3</v>
      </c>
      <c r="AG84" s="152">
        <f t="shared" si="79"/>
        <v>3</v>
      </c>
      <c r="AH84" s="152">
        <f t="shared" si="79"/>
        <v>0</v>
      </c>
      <c r="AI84" s="152">
        <f t="shared" si="79"/>
        <v>0</v>
      </c>
      <c r="AJ84" s="152">
        <f t="shared" si="79"/>
        <v>0</v>
      </c>
      <c r="AK84" s="152">
        <f t="shared" si="79"/>
        <v>0</v>
      </c>
      <c r="AL84" s="152">
        <f t="shared" si="79"/>
        <v>0</v>
      </c>
      <c r="AM84" s="152">
        <f t="shared" si="79"/>
        <v>0</v>
      </c>
      <c r="AN84" s="152">
        <f t="shared" si="79"/>
        <v>0</v>
      </c>
      <c r="AO84" s="152">
        <f t="shared" si="79"/>
        <v>0</v>
      </c>
      <c r="AP84" s="152">
        <f t="shared" si="79"/>
        <v>17</v>
      </c>
      <c r="AQ84" s="152">
        <f t="shared" si="79"/>
        <v>0</v>
      </c>
      <c r="AR84" s="152">
        <f t="shared" si="79"/>
        <v>0</v>
      </c>
      <c r="AS84" s="152">
        <f t="shared" si="79"/>
        <v>0</v>
      </c>
      <c r="AT84" s="152">
        <f t="shared" si="79"/>
        <v>17</v>
      </c>
      <c r="AU84" s="152">
        <f t="shared" si="79"/>
        <v>0</v>
      </c>
      <c r="AV84" s="152">
        <f t="shared" si="79"/>
        <v>8</v>
      </c>
      <c r="AW84" s="152">
        <f t="shared" si="79"/>
        <v>9</v>
      </c>
      <c r="AX84" s="152">
        <f t="shared" si="79"/>
        <v>0</v>
      </c>
      <c r="AY84" s="152">
        <f t="shared" si="79"/>
        <v>0</v>
      </c>
      <c r="AZ84" s="152">
        <f t="shared" si="79"/>
        <v>0</v>
      </c>
      <c r="BA84" s="152">
        <f t="shared" si="79"/>
        <v>0</v>
      </c>
      <c r="BB84" s="152">
        <f t="shared" si="79"/>
        <v>0</v>
      </c>
      <c r="BC84" s="152">
        <f t="shared" si="79"/>
        <v>0</v>
      </c>
      <c r="BD84" s="152">
        <f t="shared" si="79"/>
        <v>0</v>
      </c>
      <c r="BE84" s="152">
        <f t="shared" si="79"/>
        <v>0</v>
      </c>
      <c r="BF84" s="152"/>
      <c r="BG84" s="152"/>
      <c r="BH84" t="str">
        <f>IF(G84="","",VLOOKUP(G84,과정코드!$A$2:$B$494,2,0))</f>
        <v/>
      </c>
      <c r="BI84" s="506"/>
    </row>
    <row r="85" spans="1:61" s="38" customFormat="1" ht="23.1" customHeight="1">
      <c r="A85" s="808" t="s">
        <v>2558</v>
      </c>
      <c r="B85" s="215">
        <v>70</v>
      </c>
      <c r="C85" s="57" t="s">
        <v>130</v>
      </c>
      <c r="D85" s="41" t="s">
        <v>21</v>
      </c>
      <c r="E85" s="41" t="s">
        <v>21</v>
      </c>
      <c r="F85" s="41"/>
      <c r="G85" s="531" t="s">
        <v>917</v>
      </c>
      <c r="H85" s="93" t="str">
        <f t="shared" ref="H85:H89" si="80">IFERROR(HYPERLINK("https://www.ksaedu.or.kr/front/btoc/crs/off/crssesDetail.html?crscd="&amp;BH85,"바로가기"),"")</f>
        <v>바로가기</v>
      </c>
      <c r="I85" s="540">
        <v>2</v>
      </c>
      <c r="J85" s="50">
        <v>14</v>
      </c>
      <c r="K85" s="46">
        <v>490</v>
      </c>
      <c r="L85" s="46">
        <v>540</v>
      </c>
      <c r="M85" s="211"/>
      <c r="N85" s="212"/>
      <c r="O85" s="213"/>
      <c r="P85" s="212"/>
      <c r="Q85" s="213" t="s">
        <v>229</v>
      </c>
      <c r="R85" s="44"/>
      <c r="S85" s="211"/>
      <c r="T85" s="44"/>
      <c r="U85" s="211"/>
      <c r="V85" s="212"/>
      <c r="W85" s="213"/>
      <c r="X85" s="44"/>
      <c r="Y85" s="147">
        <f t="shared" ref="Y85:Y89" si="81">COUNTA($M85:$X85)</f>
        <v>1</v>
      </c>
      <c r="Z85" s="149">
        <f t="shared" ref="Z85:Z89" si="82">AA85+AD85</f>
        <v>1</v>
      </c>
      <c r="AA85" s="150">
        <f t="shared" ref="AA85:AA89" si="83">AB85+AC85</f>
        <v>0</v>
      </c>
      <c r="AB85" s="147">
        <f t="array" ref="AB85">(SUM(LEN($M85:$X85)-LEN(SUBSTITUTE($M85:$X85,"역삼","")))/LEN("역삼"))</f>
        <v>0</v>
      </c>
      <c r="AC85" s="147">
        <f t="array" ref="AC85">SUM(SUM(LEN($M85:X85)-LEN(SUBSTITUTE($M85:X85,"선릉","")))/LEN("선릉"),SUM(LEN(M85:$X85)-LEN(SUBSTITUTE($M85:$X85,"가산","")))/LEN("가산"))</f>
        <v>0</v>
      </c>
      <c r="AD85" s="150">
        <f t="shared" ref="AD85:AD89" si="84">SUM(AE85:AO85)</f>
        <v>1</v>
      </c>
      <c r="AE85" s="147">
        <f t="array" ref="AE85">(SUM(LEN($M85:$X85)-LEN(SUBSTITUTE($M85:$X85,"대전","")))/LEN("대전"))</f>
        <v>0</v>
      </c>
      <c r="AF85" s="147">
        <f t="array" ref="AF85">(SUM(LEN($M85:$X85)-LEN(SUBSTITUTE($M85:$X85,"대구","")))/LEN("대구"))</f>
        <v>1</v>
      </c>
      <c r="AG85" s="147">
        <f t="array" ref="AG85">(SUM(LEN($M85:$X85)-LEN(SUBSTITUTE($M85:$X85,"부산","")))/LEN("부산"))</f>
        <v>0</v>
      </c>
      <c r="AH85" s="147">
        <f t="array" ref="AH85">(SUM(LEN($M85:$X85)-LEN(SUBSTITUTE($M85:$X85,"광주","")))/LEN("광주"))</f>
        <v>0</v>
      </c>
      <c r="AI85" s="147">
        <f t="array" ref="AI85">SUM(SUM(LEN($M85:$X85)-LEN(SUBSTITUTE($M85:$X85,"수원","")))/LEN("수원"),SUM(LEN($M85:$X85)-LEN(SUBSTITUTE($M85:$X85,"춘천","")))/LEN("춘천"),SUM(LEN($M85:$X85)-LEN(SUBSTITUTE($M85:$X85,"의정부","")))/LEN("의정부"),SUM(LEN($M85:$X85)-LEN(SUBSTITUTE($M85:$X85,"원주","")))/LEN("원주"))</f>
        <v>0</v>
      </c>
      <c r="AJ85" s="147">
        <f t="array" ref="AJ85">(SUM(LEN($M85:$X85)-LEN(SUBSTITUTE($M85:$X85,"청주","")))/LEN("청주"))</f>
        <v>0</v>
      </c>
      <c r="AK85" s="147">
        <f t="array" ref="AK85">(SUM(LEN($M85:$X85)-LEN(SUBSTITUTE($M85:$X85,"인천","")))/LEN("인천"))</f>
        <v>0</v>
      </c>
      <c r="AL85" s="147">
        <f t="array" ref="AL85">SUM(SUM(LEN($M85:X85)-LEN(SUBSTITUTE($M85:X85,"충북","")))/LEN("충북"),SUM(LEN(M85:$X85)-LEN(SUBSTITUTE($M85:$X85,"아산","")))/LEN("아산"))</f>
        <v>0</v>
      </c>
      <c r="AM85" s="147">
        <f t="array" ref="AM85">(SUM(LEN($M85:$X85)-LEN(SUBSTITUTE($M85:$X85,"울산","")))/LEN("울산"))</f>
        <v>0</v>
      </c>
      <c r="AN85" s="147">
        <f t="array" ref="AN85">(SUM(LEN($M85:$X85)-LEN(SUBSTITUTE($M85:$X85,"창원","")))/LEN("창원"))</f>
        <v>0</v>
      </c>
      <c r="AO85" s="147">
        <f t="array" ref="AO85">(SUM(LEN($M85:$X85)-LEN(SUBSTITUTE($M85:$X85,"전주","")))/LEN("전주"))</f>
        <v>0</v>
      </c>
      <c r="AP85" s="209">
        <f t="shared" ref="AP85:AP89" si="85">AQ85+AT85</f>
        <v>2</v>
      </c>
      <c r="AQ85" s="175">
        <f t="shared" ref="AQ85:AQ89" si="86">AR85+AS85</f>
        <v>0</v>
      </c>
      <c r="AR85" s="174">
        <f t="shared" ref="AR85:BE89" si="87">$I85*AB85</f>
        <v>0</v>
      </c>
      <c r="AS85" s="174">
        <f t="shared" si="87"/>
        <v>0</v>
      </c>
      <c r="AT85" s="175">
        <f t="shared" ref="AT85:AT89" si="88">SUM(AU85:BE85)</f>
        <v>2</v>
      </c>
      <c r="AU85" s="174">
        <f t="shared" si="87"/>
        <v>0</v>
      </c>
      <c r="AV85" s="174">
        <f t="shared" si="87"/>
        <v>2</v>
      </c>
      <c r="AW85" s="174">
        <f t="shared" si="87"/>
        <v>0</v>
      </c>
      <c r="AX85" s="174">
        <f t="shared" si="87"/>
        <v>0</v>
      </c>
      <c r="AY85" s="174">
        <f t="shared" si="87"/>
        <v>0</v>
      </c>
      <c r="AZ85" s="174">
        <f t="shared" si="87"/>
        <v>0</v>
      </c>
      <c r="BA85" s="174">
        <f t="shared" si="87"/>
        <v>0</v>
      </c>
      <c r="BB85" s="174">
        <f t="shared" si="87"/>
        <v>0</v>
      </c>
      <c r="BC85" s="174">
        <f t="shared" si="87"/>
        <v>0</v>
      </c>
      <c r="BD85" s="174">
        <f t="shared" si="87"/>
        <v>0</v>
      </c>
      <c r="BE85" s="174">
        <f t="shared" si="87"/>
        <v>0</v>
      </c>
      <c r="BF85" s="640"/>
      <c r="BG85" s="640"/>
      <c r="BH85" t="str">
        <f>IF(G85="","",VLOOKUP(G85,과정코드!$A$2:$B$494,2,0))</f>
        <v>COL0104529</v>
      </c>
      <c r="BI85" s="506"/>
    </row>
    <row r="86" spans="1:61" s="38" customFormat="1" ht="23.1" customHeight="1">
      <c r="A86" s="808"/>
      <c r="B86" s="215">
        <v>71</v>
      </c>
      <c r="C86" s="57" t="s">
        <v>130</v>
      </c>
      <c r="D86" s="41" t="s">
        <v>21</v>
      </c>
      <c r="E86" s="41" t="s">
        <v>21</v>
      </c>
      <c r="F86" s="41"/>
      <c r="G86" s="531" t="s">
        <v>916</v>
      </c>
      <c r="H86" s="93" t="str">
        <f t="shared" si="80"/>
        <v>바로가기</v>
      </c>
      <c r="I86" s="540">
        <v>3</v>
      </c>
      <c r="J86" s="50">
        <v>18</v>
      </c>
      <c r="K86" s="46">
        <v>580</v>
      </c>
      <c r="L86" s="46">
        <v>640</v>
      </c>
      <c r="M86" s="211"/>
      <c r="N86" s="212"/>
      <c r="O86" s="213" t="s">
        <v>233</v>
      </c>
      <c r="P86" s="44"/>
      <c r="Q86" s="370"/>
      <c r="R86" s="212"/>
      <c r="S86" s="211"/>
      <c r="T86" s="212"/>
      <c r="U86" s="213"/>
      <c r="V86" s="212"/>
      <c r="W86" s="213"/>
      <c r="X86" s="44"/>
      <c r="Y86" s="147">
        <f t="shared" si="81"/>
        <v>1</v>
      </c>
      <c r="Z86" s="149">
        <f t="shared" si="82"/>
        <v>1</v>
      </c>
      <c r="AA86" s="150">
        <f t="shared" si="83"/>
        <v>0</v>
      </c>
      <c r="AB86" s="147">
        <f t="array" ref="AB86">(SUM(LEN($M86:$X86)-LEN(SUBSTITUTE($M86:$X86,"역삼","")))/LEN("역삼"))</f>
        <v>0</v>
      </c>
      <c r="AC86" s="147">
        <f t="array" ref="AC86">SUM(SUM(LEN($M86:X86)-LEN(SUBSTITUTE($M86:X86,"선릉","")))/LEN("선릉"),SUM(LEN(M86:$X86)-LEN(SUBSTITUTE($M86:$X86,"가산","")))/LEN("가산"))</f>
        <v>0</v>
      </c>
      <c r="AD86" s="150">
        <f t="shared" si="84"/>
        <v>1</v>
      </c>
      <c r="AE86" s="147">
        <f t="array" ref="AE86">(SUM(LEN($M86:$X86)-LEN(SUBSTITUTE($M86:$X86,"대전","")))/LEN("대전"))</f>
        <v>0</v>
      </c>
      <c r="AF86" s="147">
        <f t="array" ref="AF86">(SUM(LEN($M86:$X86)-LEN(SUBSTITUTE($M86:$X86,"대구","")))/LEN("대구"))</f>
        <v>1</v>
      </c>
      <c r="AG86" s="147">
        <f t="array" ref="AG86">(SUM(LEN($M86:$X86)-LEN(SUBSTITUTE($M86:$X86,"부산","")))/LEN("부산"))</f>
        <v>0</v>
      </c>
      <c r="AH86" s="147">
        <f t="array" ref="AH86">(SUM(LEN($M86:$X86)-LEN(SUBSTITUTE($M86:$X86,"광주","")))/LEN("광주"))</f>
        <v>0</v>
      </c>
      <c r="AI86" s="147">
        <f t="array" ref="AI86">SUM(SUM(LEN($M86:$X86)-LEN(SUBSTITUTE($M86:$X86,"수원","")))/LEN("수원"),SUM(LEN($M86:$X86)-LEN(SUBSTITUTE($M86:$X86,"춘천","")))/LEN("춘천"),SUM(LEN($M86:$X86)-LEN(SUBSTITUTE($M86:$X86,"의정부","")))/LEN("의정부"),SUM(LEN($M86:$X86)-LEN(SUBSTITUTE($M86:$X86,"원주","")))/LEN("원주"))</f>
        <v>0</v>
      </c>
      <c r="AJ86" s="147">
        <f t="array" ref="AJ86">(SUM(LEN($M86:$X86)-LEN(SUBSTITUTE($M86:$X86,"청주","")))/LEN("청주"))</f>
        <v>0</v>
      </c>
      <c r="AK86" s="147">
        <f t="array" ref="AK86">(SUM(LEN($M86:$X86)-LEN(SUBSTITUTE($M86:$X86,"인천","")))/LEN("인천"))</f>
        <v>0</v>
      </c>
      <c r="AL86" s="147">
        <f t="array" ref="AL86">SUM(SUM(LEN($M86:X86)-LEN(SUBSTITUTE($M86:X86,"충북","")))/LEN("충북"),SUM(LEN(M86:$X86)-LEN(SUBSTITUTE($M86:$X86,"아산","")))/LEN("아산"))</f>
        <v>0</v>
      </c>
      <c r="AM86" s="147">
        <f t="array" ref="AM86">(SUM(LEN($M86:$X86)-LEN(SUBSTITUTE($M86:$X86,"울산","")))/LEN("울산"))</f>
        <v>0</v>
      </c>
      <c r="AN86" s="147">
        <f t="array" ref="AN86">(SUM(LEN($M86:$X86)-LEN(SUBSTITUTE($M86:$X86,"창원","")))/LEN("창원"))</f>
        <v>0</v>
      </c>
      <c r="AO86" s="147">
        <f t="array" ref="AO86">(SUM(LEN($M86:$X86)-LEN(SUBSTITUTE($M86:$X86,"전주","")))/LEN("전주"))</f>
        <v>0</v>
      </c>
      <c r="AP86" s="209">
        <f t="shared" si="85"/>
        <v>3</v>
      </c>
      <c r="AQ86" s="175">
        <f t="shared" si="86"/>
        <v>0</v>
      </c>
      <c r="AR86" s="174">
        <f t="shared" si="87"/>
        <v>0</v>
      </c>
      <c r="AS86" s="174">
        <f t="shared" si="87"/>
        <v>0</v>
      </c>
      <c r="AT86" s="175">
        <f t="shared" si="88"/>
        <v>3</v>
      </c>
      <c r="AU86" s="174">
        <f t="shared" si="87"/>
        <v>0</v>
      </c>
      <c r="AV86" s="174">
        <f t="shared" si="87"/>
        <v>3</v>
      </c>
      <c r="AW86" s="174">
        <f t="shared" si="87"/>
        <v>0</v>
      </c>
      <c r="AX86" s="174">
        <f t="shared" si="87"/>
        <v>0</v>
      </c>
      <c r="AY86" s="174">
        <f t="shared" si="87"/>
        <v>0</v>
      </c>
      <c r="AZ86" s="174">
        <f t="shared" si="87"/>
        <v>0</v>
      </c>
      <c r="BA86" s="174">
        <f t="shared" si="87"/>
        <v>0</v>
      </c>
      <c r="BB86" s="174">
        <f t="shared" si="87"/>
        <v>0</v>
      </c>
      <c r="BC86" s="174">
        <f t="shared" si="87"/>
        <v>0</v>
      </c>
      <c r="BD86" s="174">
        <f t="shared" si="87"/>
        <v>0</v>
      </c>
      <c r="BE86" s="174">
        <f t="shared" si="87"/>
        <v>0</v>
      </c>
      <c r="BF86" s="640"/>
      <c r="BG86" s="640"/>
      <c r="BH86" t="str">
        <f>IF(G86="","",VLOOKUP(G86,과정코드!$A$2:$B$494,2,0))</f>
        <v>COL0104530</v>
      </c>
      <c r="BI86" s="506"/>
    </row>
    <row r="87" spans="1:61" s="38" customFormat="1" ht="23.1" customHeight="1">
      <c r="A87" s="808"/>
      <c r="B87" s="215">
        <v>72</v>
      </c>
      <c r="C87" s="57" t="s">
        <v>130</v>
      </c>
      <c r="D87" s="41" t="s">
        <v>21</v>
      </c>
      <c r="E87" s="41" t="s">
        <v>21</v>
      </c>
      <c r="F87" s="41"/>
      <c r="G87" s="531" t="s">
        <v>165</v>
      </c>
      <c r="H87" s="93" t="str">
        <f t="shared" si="80"/>
        <v>바로가기</v>
      </c>
      <c r="I87" s="540">
        <v>3</v>
      </c>
      <c r="J87" s="50">
        <v>18</v>
      </c>
      <c r="K87" s="46">
        <v>580</v>
      </c>
      <c r="L87" s="46">
        <v>640</v>
      </c>
      <c r="M87" s="213"/>
      <c r="N87" s="44"/>
      <c r="O87" s="213"/>
      <c r="P87" s="212"/>
      <c r="Q87" s="211"/>
      <c r="R87" s="212" t="s">
        <v>73</v>
      </c>
      <c r="S87" s="211"/>
      <c r="T87" s="212"/>
      <c r="U87" s="213"/>
      <c r="V87" s="44"/>
      <c r="W87" s="213"/>
      <c r="X87" s="212"/>
      <c r="Y87" s="147">
        <f t="shared" si="81"/>
        <v>1</v>
      </c>
      <c r="Z87" s="149">
        <f t="shared" si="82"/>
        <v>1</v>
      </c>
      <c r="AA87" s="150">
        <f t="shared" si="83"/>
        <v>0</v>
      </c>
      <c r="AB87" s="147">
        <f t="array" ref="AB87">(SUM(LEN($M87:$X87)-LEN(SUBSTITUTE($M87:$X87,"역삼","")))/LEN("역삼"))</f>
        <v>0</v>
      </c>
      <c r="AC87" s="147">
        <f t="array" ref="AC87">SUM(SUM(LEN($M87:X87)-LEN(SUBSTITUTE($M87:X87,"선릉","")))/LEN("선릉"),SUM(LEN(M87:$X87)-LEN(SUBSTITUTE($M87:$X87,"가산","")))/LEN("가산"))</f>
        <v>0</v>
      </c>
      <c r="AD87" s="150">
        <f t="shared" si="84"/>
        <v>1</v>
      </c>
      <c r="AE87" s="147">
        <f t="array" ref="AE87">(SUM(LEN($M87:$X87)-LEN(SUBSTITUTE($M87:$X87,"대전","")))/LEN("대전"))</f>
        <v>0</v>
      </c>
      <c r="AF87" s="147">
        <f t="array" ref="AF87">(SUM(LEN($M87:$X87)-LEN(SUBSTITUTE($M87:$X87,"대구","")))/LEN("대구"))</f>
        <v>0</v>
      </c>
      <c r="AG87" s="147">
        <f t="array" ref="AG87">(SUM(LEN($M87:$X87)-LEN(SUBSTITUTE($M87:$X87,"부산","")))/LEN("부산"))</f>
        <v>1</v>
      </c>
      <c r="AH87" s="147">
        <f t="array" ref="AH87">(SUM(LEN($M87:$X87)-LEN(SUBSTITUTE($M87:$X87,"광주","")))/LEN("광주"))</f>
        <v>0</v>
      </c>
      <c r="AI87" s="147">
        <f t="array" ref="AI87">SUM(SUM(LEN($M87:$X87)-LEN(SUBSTITUTE($M87:$X87,"수원","")))/LEN("수원"),SUM(LEN($M87:$X87)-LEN(SUBSTITUTE($M87:$X87,"춘천","")))/LEN("춘천"),SUM(LEN($M87:$X87)-LEN(SUBSTITUTE($M87:$X87,"의정부","")))/LEN("의정부"),SUM(LEN($M87:$X87)-LEN(SUBSTITUTE($M87:$X87,"원주","")))/LEN("원주"))</f>
        <v>0</v>
      </c>
      <c r="AJ87" s="147">
        <f t="array" ref="AJ87">(SUM(LEN($M87:$X87)-LEN(SUBSTITUTE($M87:$X87,"청주","")))/LEN("청주"))</f>
        <v>0</v>
      </c>
      <c r="AK87" s="147">
        <f t="array" ref="AK87">(SUM(LEN($M87:$X87)-LEN(SUBSTITUTE($M87:$X87,"인천","")))/LEN("인천"))</f>
        <v>0</v>
      </c>
      <c r="AL87" s="147">
        <f t="array" ref="AL87">SUM(SUM(LEN($M87:X87)-LEN(SUBSTITUTE($M87:X87,"충북","")))/LEN("충북"),SUM(LEN(M87:$X87)-LEN(SUBSTITUTE($M87:$X87,"아산","")))/LEN("아산"))</f>
        <v>0</v>
      </c>
      <c r="AM87" s="147">
        <f t="array" ref="AM87">(SUM(LEN($M87:$X87)-LEN(SUBSTITUTE($M87:$X87,"울산","")))/LEN("울산"))</f>
        <v>0</v>
      </c>
      <c r="AN87" s="147">
        <f t="array" ref="AN87">(SUM(LEN($M87:$X87)-LEN(SUBSTITUTE($M87:$X87,"창원","")))/LEN("창원"))</f>
        <v>0</v>
      </c>
      <c r="AO87" s="147">
        <f t="array" ref="AO87">(SUM(LEN($M87:$X87)-LEN(SUBSTITUTE($M87:$X87,"전주","")))/LEN("전주"))</f>
        <v>0</v>
      </c>
      <c r="AP87" s="209">
        <f t="shared" si="85"/>
        <v>3</v>
      </c>
      <c r="AQ87" s="175">
        <f t="shared" si="86"/>
        <v>0</v>
      </c>
      <c r="AR87" s="174">
        <f t="shared" si="87"/>
        <v>0</v>
      </c>
      <c r="AS87" s="174">
        <f t="shared" si="87"/>
        <v>0</v>
      </c>
      <c r="AT87" s="175">
        <f t="shared" si="88"/>
        <v>3</v>
      </c>
      <c r="AU87" s="174">
        <f t="shared" si="87"/>
        <v>0</v>
      </c>
      <c r="AV87" s="174">
        <f t="shared" si="87"/>
        <v>0</v>
      </c>
      <c r="AW87" s="174">
        <f t="shared" si="87"/>
        <v>3</v>
      </c>
      <c r="AX87" s="174">
        <f t="shared" si="87"/>
        <v>0</v>
      </c>
      <c r="AY87" s="174">
        <f t="shared" si="87"/>
        <v>0</v>
      </c>
      <c r="AZ87" s="174">
        <f t="shared" si="87"/>
        <v>0</v>
      </c>
      <c r="BA87" s="174">
        <f t="shared" si="87"/>
        <v>0</v>
      </c>
      <c r="BB87" s="174">
        <f t="shared" si="87"/>
        <v>0</v>
      </c>
      <c r="BC87" s="174">
        <f t="shared" si="87"/>
        <v>0</v>
      </c>
      <c r="BD87" s="174">
        <f t="shared" si="87"/>
        <v>0</v>
      </c>
      <c r="BE87" s="174">
        <f t="shared" si="87"/>
        <v>0</v>
      </c>
      <c r="BF87" s="640"/>
      <c r="BG87" s="640"/>
      <c r="BH87" t="str">
        <f>IF(G87="","",VLOOKUP(G87,과정코드!$A$2:$B$494,2,0))</f>
        <v>COL0104531</v>
      </c>
      <c r="BI87" s="506"/>
    </row>
    <row r="88" spans="1:61" s="38" customFormat="1" ht="23.1" customHeight="1">
      <c r="A88" s="808"/>
      <c r="B88" s="215">
        <v>73</v>
      </c>
      <c r="C88" s="56" t="s">
        <v>130</v>
      </c>
      <c r="D88" s="41" t="s">
        <v>21</v>
      </c>
      <c r="E88" s="41" t="s">
        <v>21</v>
      </c>
      <c r="F88" s="41"/>
      <c r="G88" s="531" t="s">
        <v>225</v>
      </c>
      <c r="H88" s="93" t="str">
        <f t="shared" si="80"/>
        <v>바로가기</v>
      </c>
      <c r="I88" s="540">
        <v>3</v>
      </c>
      <c r="J88" s="50">
        <v>18</v>
      </c>
      <c r="K88" s="46">
        <v>580</v>
      </c>
      <c r="L88" s="46">
        <v>640</v>
      </c>
      <c r="M88" s="211"/>
      <c r="N88" s="212"/>
      <c r="O88" s="213"/>
      <c r="P88" s="44" t="s">
        <v>267</v>
      </c>
      <c r="Q88" s="213"/>
      <c r="R88" s="44"/>
      <c r="S88" s="213"/>
      <c r="T88" s="44"/>
      <c r="U88" s="213"/>
      <c r="V88" s="212"/>
      <c r="W88" s="213"/>
      <c r="X88" s="44"/>
      <c r="Y88" s="147">
        <f t="shared" si="81"/>
        <v>1</v>
      </c>
      <c r="Z88" s="149">
        <f t="shared" si="82"/>
        <v>1</v>
      </c>
      <c r="AA88" s="150">
        <f t="shared" si="83"/>
        <v>0</v>
      </c>
      <c r="AB88" s="147">
        <f t="array" ref="AB88">(SUM(LEN($M88:$X88)-LEN(SUBSTITUTE($M88:$X88,"역삼","")))/LEN("역삼"))</f>
        <v>0</v>
      </c>
      <c r="AC88" s="147">
        <f t="array" ref="AC88">SUM(SUM(LEN($M88:X88)-LEN(SUBSTITUTE($M88:X88,"선릉","")))/LEN("선릉"),SUM(LEN(M88:$X88)-LEN(SUBSTITUTE($M88:$X88,"가산","")))/LEN("가산"))</f>
        <v>0</v>
      </c>
      <c r="AD88" s="150">
        <f t="shared" si="84"/>
        <v>1</v>
      </c>
      <c r="AE88" s="147">
        <f t="array" ref="AE88">(SUM(LEN($M88:$X88)-LEN(SUBSTITUTE($M88:$X88,"대전","")))/LEN("대전"))</f>
        <v>0</v>
      </c>
      <c r="AF88" s="147">
        <f t="array" ref="AF88">(SUM(LEN($M88:$X88)-LEN(SUBSTITUTE($M88:$X88,"대구","")))/LEN("대구"))</f>
        <v>0</v>
      </c>
      <c r="AG88" s="147">
        <f t="array" ref="AG88">(SUM(LEN($M88:$X88)-LEN(SUBSTITUTE($M88:$X88,"부산","")))/LEN("부산"))</f>
        <v>1</v>
      </c>
      <c r="AH88" s="147">
        <f t="array" ref="AH88">(SUM(LEN($M88:$X88)-LEN(SUBSTITUTE($M88:$X88,"광주","")))/LEN("광주"))</f>
        <v>0</v>
      </c>
      <c r="AI88" s="147">
        <f t="array" ref="AI88">SUM(SUM(LEN($M88:$X88)-LEN(SUBSTITUTE($M88:$X88,"수원","")))/LEN("수원"),SUM(LEN($M88:$X88)-LEN(SUBSTITUTE($M88:$X88,"춘천","")))/LEN("춘천"),SUM(LEN($M88:$X88)-LEN(SUBSTITUTE($M88:$X88,"의정부","")))/LEN("의정부"),SUM(LEN($M88:$X88)-LEN(SUBSTITUTE($M88:$X88,"원주","")))/LEN("원주"))</f>
        <v>0</v>
      </c>
      <c r="AJ88" s="147">
        <f t="array" ref="AJ88">(SUM(LEN($M88:$X88)-LEN(SUBSTITUTE($M88:$X88,"청주","")))/LEN("청주"))</f>
        <v>0</v>
      </c>
      <c r="AK88" s="147">
        <f t="array" ref="AK88">(SUM(LEN($M88:$X88)-LEN(SUBSTITUTE($M88:$X88,"인천","")))/LEN("인천"))</f>
        <v>0</v>
      </c>
      <c r="AL88" s="147">
        <f t="array" ref="AL88">SUM(SUM(LEN($M88:X88)-LEN(SUBSTITUTE($M88:X88,"충북","")))/LEN("충북"),SUM(LEN(M88:$X88)-LEN(SUBSTITUTE($M88:$X88,"아산","")))/LEN("아산"))</f>
        <v>0</v>
      </c>
      <c r="AM88" s="147">
        <f t="array" ref="AM88">(SUM(LEN($M88:$X88)-LEN(SUBSTITUTE($M88:$X88,"울산","")))/LEN("울산"))</f>
        <v>0</v>
      </c>
      <c r="AN88" s="147">
        <f t="array" ref="AN88">(SUM(LEN($M88:$X88)-LEN(SUBSTITUTE($M88:$X88,"창원","")))/LEN("창원"))</f>
        <v>0</v>
      </c>
      <c r="AO88" s="147">
        <f t="array" ref="AO88">(SUM(LEN($M88:$X88)-LEN(SUBSTITUTE($M88:$X88,"전주","")))/LEN("전주"))</f>
        <v>0</v>
      </c>
      <c r="AP88" s="209">
        <f t="shared" si="85"/>
        <v>3</v>
      </c>
      <c r="AQ88" s="175">
        <f t="shared" si="86"/>
        <v>0</v>
      </c>
      <c r="AR88" s="174">
        <f t="shared" si="87"/>
        <v>0</v>
      </c>
      <c r="AS88" s="174">
        <f t="shared" si="87"/>
        <v>0</v>
      </c>
      <c r="AT88" s="175">
        <f t="shared" si="88"/>
        <v>3</v>
      </c>
      <c r="AU88" s="174">
        <f t="shared" si="87"/>
        <v>0</v>
      </c>
      <c r="AV88" s="174">
        <f t="shared" si="87"/>
        <v>0</v>
      </c>
      <c r="AW88" s="174">
        <f t="shared" si="87"/>
        <v>3</v>
      </c>
      <c r="AX88" s="174">
        <f t="shared" si="87"/>
        <v>0</v>
      </c>
      <c r="AY88" s="174">
        <f t="shared" si="87"/>
        <v>0</v>
      </c>
      <c r="AZ88" s="174">
        <f t="shared" si="87"/>
        <v>0</v>
      </c>
      <c r="BA88" s="174">
        <f t="shared" si="87"/>
        <v>0</v>
      </c>
      <c r="BB88" s="174">
        <f t="shared" si="87"/>
        <v>0</v>
      </c>
      <c r="BC88" s="174">
        <f t="shared" si="87"/>
        <v>0</v>
      </c>
      <c r="BD88" s="174">
        <f t="shared" si="87"/>
        <v>0</v>
      </c>
      <c r="BE88" s="174">
        <f t="shared" si="87"/>
        <v>0</v>
      </c>
      <c r="BF88" s="640"/>
      <c r="BG88" s="640"/>
      <c r="BH88" t="str">
        <f>IF(G88="","",VLOOKUP(G88,과정코드!$A$2:$B$494,2,0))</f>
        <v>COL0104532</v>
      </c>
      <c r="BI88" s="506"/>
    </row>
    <row r="89" spans="1:61" s="38" customFormat="1" ht="23.1" customHeight="1">
      <c r="A89" s="554" t="s">
        <v>906</v>
      </c>
      <c r="B89" s="215">
        <v>74</v>
      </c>
      <c r="C89" s="43"/>
      <c r="D89" s="41" t="s">
        <v>21</v>
      </c>
      <c r="E89" s="41"/>
      <c r="F89" s="41"/>
      <c r="G89" s="533" t="s">
        <v>905</v>
      </c>
      <c r="H89" s="93" t="str">
        <f t="shared" si="80"/>
        <v>바로가기</v>
      </c>
      <c r="I89" s="540">
        <v>3</v>
      </c>
      <c r="J89" s="50">
        <v>24</v>
      </c>
      <c r="K89" s="46">
        <v>700</v>
      </c>
      <c r="L89" s="46">
        <v>720</v>
      </c>
      <c r="M89" s="211"/>
      <c r="N89" s="212"/>
      <c r="O89" s="213"/>
      <c r="P89" s="212"/>
      <c r="Q89" s="213"/>
      <c r="R89" s="212"/>
      <c r="S89" s="211" t="s">
        <v>871</v>
      </c>
      <c r="T89" s="44"/>
      <c r="U89" s="213" t="s">
        <v>123</v>
      </c>
      <c r="V89" s="212"/>
      <c r="W89" s="211"/>
      <c r="X89" s="44"/>
      <c r="Y89" s="147">
        <f t="shared" si="81"/>
        <v>2</v>
      </c>
      <c r="Z89" s="149">
        <f t="shared" si="82"/>
        <v>2</v>
      </c>
      <c r="AA89" s="150">
        <f t="shared" si="83"/>
        <v>0</v>
      </c>
      <c r="AB89" s="147">
        <f t="array" ref="AB89">(SUM(LEN($M89:$X89)-LEN(SUBSTITUTE($M89:$X89,"역삼","")))/LEN("역삼"))</f>
        <v>0</v>
      </c>
      <c r="AC89" s="147">
        <f t="array" ref="AC89">SUM(SUM(LEN($M89:X89)-LEN(SUBSTITUTE($M89:X89,"선릉","")))/LEN("선릉"),SUM(LEN(M89:$X89)-LEN(SUBSTITUTE($M89:$X89,"가산","")))/LEN("가산"))</f>
        <v>0</v>
      </c>
      <c r="AD89" s="150">
        <f t="shared" si="84"/>
        <v>2</v>
      </c>
      <c r="AE89" s="147">
        <f t="array" ref="AE89">(SUM(LEN($M89:$X89)-LEN(SUBSTITUTE($M89:$X89,"대전","")))/LEN("대전"))</f>
        <v>0</v>
      </c>
      <c r="AF89" s="147">
        <f t="array" ref="AF89">(SUM(LEN($M89:$X89)-LEN(SUBSTITUTE($M89:$X89,"대구","")))/LEN("대구"))</f>
        <v>1</v>
      </c>
      <c r="AG89" s="147">
        <f t="array" ref="AG89">(SUM(LEN($M89:$X89)-LEN(SUBSTITUTE($M89:$X89,"부산","")))/LEN("부산"))</f>
        <v>1</v>
      </c>
      <c r="AH89" s="147">
        <f t="array" ref="AH89">(SUM(LEN($M89:$X89)-LEN(SUBSTITUTE($M89:$X89,"광주","")))/LEN("광주"))</f>
        <v>0</v>
      </c>
      <c r="AI89" s="147">
        <f t="array" ref="AI89">SUM(SUM(LEN($M89:$X89)-LEN(SUBSTITUTE($M89:$X89,"수원","")))/LEN("수원"),SUM(LEN($M89:$X89)-LEN(SUBSTITUTE($M89:$X89,"춘천","")))/LEN("춘천"),SUM(LEN($M89:$X89)-LEN(SUBSTITUTE($M89:$X89,"의정부","")))/LEN("의정부"),SUM(LEN($M89:$X89)-LEN(SUBSTITUTE($M89:$X89,"원주","")))/LEN("원주"))</f>
        <v>0</v>
      </c>
      <c r="AJ89" s="147">
        <f t="array" ref="AJ89">(SUM(LEN($M89:$X89)-LEN(SUBSTITUTE($M89:$X89,"청주","")))/LEN("청주"))</f>
        <v>0</v>
      </c>
      <c r="AK89" s="147">
        <f t="array" ref="AK89">(SUM(LEN($M89:$X89)-LEN(SUBSTITUTE($M89:$X89,"인천","")))/LEN("인천"))</f>
        <v>0</v>
      </c>
      <c r="AL89" s="147">
        <f t="array" ref="AL89">SUM(SUM(LEN($M89:X89)-LEN(SUBSTITUTE($M89:X89,"충북","")))/LEN("충북"),SUM(LEN(M89:$X89)-LEN(SUBSTITUTE($M89:$X89,"아산","")))/LEN("아산"))</f>
        <v>0</v>
      </c>
      <c r="AM89" s="147">
        <f t="array" ref="AM89">(SUM(LEN($M89:$X89)-LEN(SUBSTITUTE($M89:$X89,"울산","")))/LEN("울산"))</f>
        <v>0</v>
      </c>
      <c r="AN89" s="147">
        <f t="array" ref="AN89">(SUM(LEN($M89:$X89)-LEN(SUBSTITUTE($M89:$X89,"창원","")))/LEN("창원"))</f>
        <v>0</v>
      </c>
      <c r="AO89" s="147">
        <f t="array" ref="AO89">(SUM(LEN($M89:$X89)-LEN(SUBSTITUTE($M89:$X89,"전주","")))/LEN("전주"))</f>
        <v>0</v>
      </c>
      <c r="AP89" s="209">
        <f t="shared" si="85"/>
        <v>6</v>
      </c>
      <c r="AQ89" s="175">
        <f t="shared" si="86"/>
        <v>0</v>
      </c>
      <c r="AR89" s="174">
        <f t="shared" si="87"/>
        <v>0</v>
      </c>
      <c r="AS89" s="174">
        <f t="shared" si="87"/>
        <v>0</v>
      </c>
      <c r="AT89" s="175">
        <f t="shared" si="88"/>
        <v>6</v>
      </c>
      <c r="AU89" s="174">
        <f t="shared" si="87"/>
        <v>0</v>
      </c>
      <c r="AV89" s="174">
        <f t="shared" si="87"/>
        <v>3</v>
      </c>
      <c r="AW89" s="174">
        <f t="shared" si="87"/>
        <v>3</v>
      </c>
      <c r="AX89" s="174">
        <f t="shared" si="87"/>
        <v>0</v>
      </c>
      <c r="AY89" s="174">
        <f t="shared" si="87"/>
        <v>0</v>
      </c>
      <c r="AZ89" s="174">
        <f t="shared" si="87"/>
        <v>0</v>
      </c>
      <c r="BA89" s="174">
        <f t="shared" si="87"/>
        <v>0</v>
      </c>
      <c r="BB89" s="174">
        <f t="shared" si="87"/>
        <v>0</v>
      </c>
      <c r="BC89" s="174">
        <f t="shared" si="87"/>
        <v>0</v>
      </c>
      <c r="BD89" s="174">
        <f t="shared" si="87"/>
        <v>0</v>
      </c>
      <c r="BE89" s="174">
        <f t="shared" si="87"/>
        <v>0</v>
      </c>
      <c r="BF89" s="640"/>
      <c r="BG89" s="640"/>
      <c r="BH89" t="str">
        <f>IF(G89="","",VLOOKUP(G89,과정코드!$A$2:$B$494,2,0))</f>
        <v>COL0104538</v>
      </c>
      <c r="BI89" s="506"/>
    </row>
    <row r="90" spans="1:61" s="39" customFormat="1" ht="30" customHeight="1">
      <c r="A90" s="481" t="s">
        <v>1674</v>
      </c>
      <c r="B90" s="87"/>
      <c r="C90" s="87"/>
      <c r="D90" s="87"/>
      <c r="E90" s="87"/>
      <c r="F90" s="87"/>
      <c r="G90" s="87"/>
      <c r="H90" s="241"/>
      <c r="I90" s="87"/>
      <c r="J90" s="87"/>
      <c r="K90" s="87"/>
      <c r="L90" s="88"/>
      <c r="M90" s="214" t="s">
        <v>16</v>
      </c>
      <c r="N90" s="214" t="s">
        <v>7</v>
      </c>
      <c r="O90" s="214" t="s">
        <v>9</v>
      </c>
      <c r="P90" s="214" t="s">
        <v>1</v>
      </c>
      <c r="Q90" s="214" t="s">
        <v>14</v>
      </c>
      <c r="R90" s="214" t="s">
        <v>0</v>
      </c>
      <c r="S90" s="214" t="s">
        <v>17</v>
      </c>
      <c r="T90" s="214" t="s">
        <v>13</v>
      </c>
      <c r="U90" s="214" t="s">
        <v>2</v>
      </c>
      <c r="V90" s="214" t="s">
        <v>11</v>
      </c>
      <c r="W90" s="214" t="s">
        <v>8</v>
      </c>
      <c r="X90" s="214" t="s">
        <v>19</v>
      </c>
      <c r="Y90" s="152">
        <f t="shared" ref="Y90:BE90" si="89">SUM(Y91:Y122)</f>
        <v>98</v>
      </c>
      <c r="Z90" s="152">
        <f t="shared" si="89"/>
        <v>64</v>
      </c>
      <c r="AA90" s="152">
        <f t="shared" si="89"/>
        <v>0</v>
      </c>
      <c r="AB90" s="152">
        <f t="shared" si="89"/>
        <v>0</v>
      </c>
      <c r="AC90" s="152">
        <f t="shared" si="89"/>
        <v>0</v>
      </c>
      <c r="AD90" s="152">
        <f t="shared" si="89"/>
        <v>64</v>
      </c>
      <c r="AE90" s="152">
        <f t="shared" si="89"/>
        <v>0</v>
      </c>
      <c r="AF90" s="152">
        <f t="shared" si="89"/>
        <v>25</v>
      </c>
      <c r="AG90" s="152">
        <f t="shared" si="89"/>
        <v>36</v>
      </c>
      <c r="AH90" s="152">
        <f t="shared" si="89"/>
        <v>0</v>
      </c>
      <c r="AI90" s="152">
        <f t="shared" si="89"/>
        <v>0</v>
      </c>
      <c r="AJ90" s="152">
        <f t="shared" si="89"/>
        <v>0</v>
      </c>
      <c r="AK90" s="152">
        <f t="shared" si="89"/>
        <v>0</v>
      </c>
      <c r="AL90" s="152">
        <f t="shared" si="89"/>
        <v>0</v>
      </c>
      <c r="AM90" s="152">
        <f t="shared" si="89"/>
        <v>3</v>
      </c>
      <c r="AN90" s="152">
        <f t="shared" si="89"/>
        <v>0</v>
      </c>
      <c r="AO90" s="152">
        <f t="shared" si="89"/>
        <v>0</v>
      </c>
      <c r="AP90" s="152">
        <f t="shared" si="89"/>
        <v>168</v>
      </c>
      <c r="AQ90" s="152">
        <f t="shared" si="89"/>
        <v>0</v>
      </c>
      <c r="AR90" s="152">
        <f t="shared" si="89"/>
        <v>0</v>
      </c>
      <c r="AS90" s="152">
        <f t="shared" si="89"/>
        <v>0</v>
      </c>
      <c r="AT90" s="152">
        <f t="shared" si="89"/>
        <v>168</v>
      </c>
      <c r="AU90" s="152">
        <f t="shared" si="89"/>
        <v>0</v>
      </c>
      <c r="AV90" s="152">
        <f t="shared" si="89"/>
        <v>63</v>
      </c>
      <c r="AW90" s="152">
        <f t="shared" si="89"/>
        <v>95</v>
      </c>
      <c r="AX90" s="152">
        <f t="shared" si="89"/>
        <v>0</v>
      </c>
      <c r="AY90" s="152">
        <f t="shared" si="89"/>
        <v>0</v>
      </c>
      <c r="AZ90" s="152">
        <f t="shared" si="89"/>
        <v>0</v>
      </c>
      <c r="BA90" s="152">
        <f t="shared" si="89"/>
        <v>0</v>
      </c>
      <c r="BB90" s="152">
        <f t="shared" si="89"/>
        <v>0</v>
      </c>
      <c r="BC90" s="152">
        <f t="shared" si="89"/>
        <v>10</v>
      </c>
      <c r="BD90" s="152">
        <f t="shared" si="89"/>
        <v>0</v>
      </c>
      <c r="BE90" s="152">
        <f t="shared" si="89"/>
        <v>0</v>
      </c>
      <c r="BF90" s="152"/>
      <c r="BG90" s="152"/>
      <c r="BH90" t="str">
        <f>IF(G90="","",VLOOKUP(G90,과정코드!$A$2:$B$494,2,0))</f>
        <v/>
      </c>
      <c r="BI90" s="70"/>
    </row>
    <row r="91" spans="1:61" s="39" customFormat="1" ht="23.1" customHeight="1">
      <c r="A91" s="807" t="s">
        <v>1326</v>
      </c>
      <c r="B91" s="40">
        <v>75</v>
      </c>
      <c r="C91" s="56" t="s">
        <v>130</v>
      </c>
      <c r="D91" s="41" t="s">
        <v>21</v>
      </c>
      <c r="E91" s="41" t="s">
        <v>21</v>
      </c>
      <c r="F91" s="41"/>
      <c r="G91" s="534" t="s">
        <v>167</v>
      </c>
      <c r="H91" s="93" t="str">
        <f t="shared" ref="H91:H122" si="90">IFERROR(HYPERLINK("https://www.ksaedu.or.kr/front/btoc/crs/off/crssesDetail.html?crscd="&amp;BH91,"바로가기"),"")</f>
        <v>바로가기</v>
      </c>
      <c r="I91" s="541">
        <v>2</v>
      </c>
      <c r="J91" s="50">
        <v>14</v>
      </c>
      <c r="K91" s="46">
        <v>490</v>
      </c>
      <c r="L91" s="46">
        <v>540</v>
      </c>
      <c r="M91" s="526"/>
      <c r="N91" s="119"/>
      <c r="O91" s="266"/>
      <c r="P91" s="525"/>
      <c r="Q91" s="526"/>
      <c r="R91" s="119" t="s">
        <v>109</v>
      </c>
      <c r="S91" s="266"/>
      <c r="T91" s="119"/>
      <c r="U91" s="526"/>
      <c r="V91" s="525"/>
      <c r="W91" s="526" t="s">
        <v>808</v>
      </c>
      <c r="X91" s="525"/>
      <c r="Y91" s="147">
        <f t="shared" ref="Y91:Y97" si="91">COUNTA($M91:$X91)</f>
        <v>2</v>
      </c>
      <c r="Z91" s="149">
        <f>AA91+AD91</f>
        <v>2</v>
      </c>
      <c r="AA91" s="150">
        <f t="shared" ref="AA91:AA97" si="92">AB91+AC91</f>
        <v>0</v>
      </c>
      <c r="AB91" s="147">
        <f t="array" ref="AB91">(SUM(LEN($M91:$X91)-LEN(SUBSTITUTE($M91:$X91,"역삼","")))/LEN("역삼"))</f>
        <v>0</v>
      </c>
      <c r="AC91" s="147">
        <f t="array" ref="AC91">SUM(SUM(LEN($M91:X91)-LEN(SUBSTITUTE($M91:X91,"선릉","")))/LEN("선릉"),SUM(LEN(M91:$X91)-LEN(SUBSTITUTE($M91:$X91,"가산","")))/LEN("가산"))</f>
        <v>0</v>
      </c>
      <c r="AD91" s="150">
        <f t="shared" ref="AD91:AD97" si="93">SUM(AE91:AO91)</f>
        <v>2</v>
      </c>
      <c r="AE91" s="147">
        <f t="array" ref="AE91">(SUM(LEN($M91:$X91)-LEN(SUBSTITUTE($M91:$X91,"대전","")))/LEN("대전"))</f>
        <v>0</v>
      </c>
      <c r="AF91" s="147">
        <f t="array" ref="AF91">(SUM(LEN($M91:$X91)-LEN(SUBSTITUTE($M91:$X91,"대구","")))/LEN("대구"))</f>
        <v>1</v>
      </c>
      <c r="AG91" s="147">
        <f t="array" ref="AG91">(SUM(LEN($M91:$X91)-LEN(SUBSTITUTE($M91:$X91,"부산","")))/LEN("부산"))</f>
        <v>1</v>
      </c>
      <c r="AH91" s="147">
        <f t="array" ref="AH91">(SUM(LEN($M91:$X91)-LEN(SUBSTITUTE($M91:$X91,"광주","")))/LEN("광주"))</f>
        <v>0</v>
      </c>
      <c r="AI91" s="147">
        <f t="array" ref="AI91">SUM(SUM(LEN($M91:$X91)-LEN(SUBSTITUTE($M91:$X91,"수원","")))/LEN("수원"),SUM(LEN($M91:$X91)-LEN(SUBSTITUTE($M91:$X91,"춘천","")))/LEN("춘천"),SUM(LEN($M91:$X91)-LEN(SUBSTITUTE($M91:$X91,"의정부","")))/LEN("의정부"),SUM(LEN($M91:$X91)-LEN(SUBSTITUTE($M91:$X91,"원주","")))/LEN("원주"))</f>
        <v>0</v>
      </c>
      <c r="AJ91" s="147">
        <f t="array" ref="AJ91">(SUM(LEN($M91:$X91)-LEN(SUBSTITUTE($M91:$X91,"청주","")))/LEN("청주"))</f>
        <v>0</v>
      </c>
      <c r="AK91" s="147">
        <f t="array" ref="AK91">(SUM(LEN($M91:$X91)-LEN(SUBSTITUTE($M91:$X91,"인천","")))/LEN("인천"))</f>
        <v>0</v>
      </c>
      <c r="AL91" s="147">
        <f t="array" ref="AL91">SUM(SUM(LEN($M91:X91)-LEN(SUBSTITUTE($M91:X91,"충북","")))/LEN("충북"),SUM(LEN(M91:$X91)-LEN(SUBSTITUTE($M91:$X91,"아산","")))/LEN("아산"))</f>
        <v>0</v>
      </c>
      <c r="AM91" s="147">
        <f t="array" ref="AM91">(SUM(LEN($M91:$X91)-LEN(SUBSTITUTE($M91:$X91,"울산","")))/LEN("울산"))</f>
        <v>0</v>
      </c>
      <c r="AN91" s="147">
        <f t="array" ref="AN91">(SUM(LEN($M91:$X91)-LEN(SUBSTITUTE($M91:$X91,"창원","")))/LEN("창원"))</f>
        <v>0</v>
      </c>
      <c r="AO91" s="147">
        <f t="array" ref="AO91">(SUM(LEN($M91:$X91)-LEN(SUBSTITUTE($M91:$X91,"전주","")))/LEN("전주"))</f>
        <v>0</v>
      </c>
      <c r="AP91" s="209">
        <f t="shared" ref="AP91:AP97" si="94">AQ91+AT91</f>
        <v>4</v>
      </c>
      <c r="AQ91" s="175">
        <f t="shared" ref="AQ91:AQ97" si="95">AR91+AS91</f>
        <v>0</v>
      </c>
      <c r="AR91" s="174">
        <f t="shared" ref="AR91:AS97" si="96">$I91*AB91</f>
        <v>0</v>
      </c>
      <c r="AS91" s="174">
        <f t="shared" si="96"/>
        <v>0</v>
      </c>
      <c r="AT91" s="175">
        <f t="shared" ref="AT91:AT97" si="97">SUM(AU91:BE91)</f>
        <v>4</v>
      </c>
      <c r="AU91" s="174">
        <f t="shared" ref="AU91:BE97" si="98">$I91*AE91</f>
        <v>0</v>
      </c>
      <c r="AV91" s="174">
        <f t="shared" si="98"/>
        <v>2</v>
      </c>
      <c r="AW91" s="174">
        <f t="shared" si="98"/>
        <v>2</v>
      </c>
      <c r="AX91" s="174">
        <f t="shared" si="98"/>
        <v>0</v>
      </c>
      <c r="AY91" s="174">
        <f t="shared" si="98"/>
        <v>0</v>
      </c>
      <c r="AZ91" s="174">
        <f t="shared" si="98"/>
        <v>0</v>
      </c>
      <c r="BA91" s="174">
        <f t="shared" si="98"/>
        <v>0</v>
      </c>
      <c r="BB91" s="174">
        <f t="shared" si="98"/>
        <v>0</v>
      </c>
      <c r="BC91" s="174">
        <f t="shared" si="98"/>
        <v>0</v>
      </c>
      <c r="BD91" s="174">
        <f t="shared" si="98"/>
        <v>0</v>
      </c>
      <c r="BE91" s="174">
        <f t="shared" si="98"/>
        <v>0</v>
      </c>
      <c r="BF91" s="640"/>
      <c r="BG91" s="640"/>
      <c r="BH91" t="str">
        <f>IF(G91="","",VLOOKUP(G91,과정코드!$A$2:$B$494,2,0))</f>
        <v>COL0104541</v>
      </c>
      <c r="BI91" s="70"/>
    </row>
    <row r="92" spans="1:61" s="39" customFormat="1" ht="23.1" customHeight="1">
      <c r="A92" s="808"/>
      <c r="B92" s="40">
        <v>76</v>
      </c>
      <c r="C92" s="56" t="s">
        <v>130</v>
      </c>
      <c r="D92" s="41" t="s">
        <v>21</v>
      </c>
      <c r="E92" s="41" t="s">
        <v>21</v>
      </c>
      <c r="F92" s="41"/>
      <c r="G92" s="534" t="s">
        <v>169</v>
      </c>
      <c r="H92" s="93" t="str">
        <f t="shared" si="90"/>
        <v>바로가기</v>
      </c>
      <c r="I92" s="541">
        <v>3</v>
      </c>
      <c r="J92" s="50">
        <v>18</v>
      </c>
      <c r="K92" s="46">
        <v>580</v>
      </c>
      <c r="L92" s="46">
        <v>640</v>
      </c>
      <c r="M92" s="266"/>
      <c r="N92" s="119"/>
      <c r="O92" s="526"/>
      <c r="P92" s="119"/>
      <c r="Q92" s="266"/>
      <c r="R92" s="119"/>
      <c r="S92" s="526"/>
      <c r="T92" s="119"/>
      <c r="U92" s="266" t="s">
        <v>108</v>
      </c>
      <c r="V92" s="525"/>
      <c r="W92" s="266"/>
      <c r="X92" s="119"/>
      <c r="Y92" s="147">
        <f t="shared" si="91"/>
        <v>1</v>
      </c>
      <c r="Z92" s="149">
        <f t="shared" ref="Z92:Z97" si="99">AA92+AD92</f>
        <v>1</v>
      </c>
      <c r="AA92" s="150">
        <f t="shared" si="92"/>
        <v>0</v>
      </c>
      <c r="AB92" s="147">
        <f t="array" ref="AB92">(SUM(LEN($M92:$X92)-LEN(SUBSTITUTE($M92:$X92,"역삼","")))/LEN("역삼"))</f>
        <v>0</v>
      </c>
      <c r="AC92" s="147">
        <f t="array" ref="AC92">SUM(SUM(LEN($M92:X92)-LEN(SUBSTITUTE($M92:X92,"선릉","")))/LEN("선릉"),SUM(LEN(M92:$X92)-LEN(SUBSTITUTE($M92:$X92,"가산","")))/LEN("가산"))</f>
        <v>0</v>
      </c>
      <c r="AD92" s="150">
        <f t="shared" si="93"/>
        <v>1</v>
      </c>
      <c r="AE92" s="147">
        <f t="array" ref="AE92">(SUM(LEN($M92:$X92)-LEN(SUBSTITUTE($M92:$X92,"대전","")))/LEN("대전"))</f>
        <v>0</v>
      </c>
      <c r="AF92" s="147">
        <f t="array" ref="AF92">(SUM(LEN($M92:$X92)-LEN(SUBSTITUTE($M92:$X92,"대구","")))/LEN("대구"))</f>
        <v>0</v>
      </c>
      <c r="AG92" s="147">
        <f t="array" ref="AG92">(SUM(LEN($M92:$X92)-LEN(SUBSTITUTE($M92:$X92,"부산","")))/LEN("부산"))</f>
        <v>1</v>
      </c>
      <c r="AH92" s="147">
        <f t="array" ref="AH92">(SUM(LEN($M92:$X92)-LEN(SUBSTITUTE($M92:$X92,"광주","")))/LEN("광주"))</f>
        <v>0</v>
      </c>
      <c r="AI92" s="147">
        <f t="array" ref="AI92">SUM(SUM(LEN($M92:$X92)-LEN(SUBSTITUTE($M92:$X92,"수원","")))/LEN("수원"),SUM(LEN($M92:$X92)-LEN(SUBSTITUTE($M92:$X92,"춘천","")))/LEN("춘천"),SUM(LEN($M92:$X92)-LEN(SUBSTITUTE($M92:$X92,"의정부","")))/LEN("의정부"),SUM(LEN($M92:$X92)-LEN(SUBSTITUTE($M92:$X92,"원주","")))/LEN("원주"))</f>
        <v>0</v>
      </c>
      <c r="AJ92" s="147">
        <f t="array" ref="AJ92">(SUM(LEN($M92:$X92)-LEN(SUBSTITUTE($M92:$X92,"청주","")))/LEN("청주"))</f>
        <v>0</v>
      </c>
      <c r="AK92" s="147">
        <f t="array" ref="AK92">(SUM(LEN($M92:$X92)-LEN(SUBSTITUTE($M92:$X92,"인천","")))/LEN("인천"))</f>
        <v>0</v>
      </c>
      <c r="AL92" s="147">
        <f t="array" ref="AL92">SUM(SUM(LEN($M92:X92)-LEN(SUBSTITUTE($M92:X92,"충북","")))/LEN("충북"),SUM(LEN(M92:$X92)-LEN(SUBSTITUTE($M92:$X92,"아산","")))/LEN("아산"))</f>
        <v>0</v>
      </c>
      <c r="AM92" s="147">
        <f t="array" ref="AM92">(SUM(LEN($M92:$X92)-LEN(SUBSTITUTE($M92:$X92,"울산","")))/LEN("울산"))</f>
        <v>0</v>
      </c>
      <c r="AN92" s="147">
        <f t="array" ref="AN92">(SUM(LEN($M92:$X92)-LEN(SUBSTITUTE($M92:$X92,"창원","")))/LEN("창원"))</f>
        <v>0</v>
      </c>
      <c r="AO92" s="147">
        <f t="array" ref="AO92">(SUM(LEN($M92:$X92)-LEN(SUBSTITUTE($M92:$X92,"전주","")))/LEN("전주"))</f>
        <v>0</v>
      </c>
      <c r="AP92" s="209">
        <f t="shared" si="94"/>
        <v>3</v>
      </c>
      <c r="AQ92" s="175">
        <f t="shared" si="95"/>
        <v>0</v>
      </c>
      <c r="AR92" s="174">
        <f t="shared" si="96"/>
        <v>0</v>
      </c>
      <c r="AS92" s="174">
        <f t="shared" si="96"/>
        <v>0</v>
      </c>
      <c r="AT92" s="175">
        <f t="shared" si="97"/>
        <v>3</v>
      </c>
      <c r="AU92" s="174">
        <f t="shared" si="98"/>
        <v>0</v>
      </c>
      <c r="AV92" s="174">
        <f t="shared" si="98"/>
        <v>0</v>
      </c>
      <c r="AW92" s="174">
        <f t="shared" si="98"/>
        <v>3</v>
      </c>
      <c r="AX92" s="174">
        <f t="shared" si="98"/>
        <v>0</v>
      </c>
      <c r="AY92" s="174">
        <f t="shared" si="98"/>
        <v>0</v>
      </c>
      <c r="AZ92" s="174">
        <f t="shared" si="98"/>
        <v>0</v>
      </c>
      <c r="BA92" s="174">
        <f t="shared" si="98"/>
        <v>0</v>
      </c>
      <c r="BB92" s="174">
        <f t="shared" si="98"/>
        <v>0</v>
      </c>
      <c r="BC92" s="174">
        <f t="shared" si="98"/>
        <v>0</v>
      </c>
      <c r="BD92" s="174">
        <f t="shared" si="98"/>
        <v>0</v>
      </c>
      <c r="BE92" s="174">
        <f t="shared" si="98"/>
        <v>0</v>
      </c>
      <c r="BF92" s="640"/>
      <c r="BG92" s="640"/>
      <c r="BH92" t="str">
        <f>IF(G92="","",VLOOKUP(G92,과정코드!$A$2:$B$494,2,0))</f>
        <v>COL0104543</v>
      </c>
      <c r="BI92" s="70"/>
    </row>
    <row r="93" spans="1:61" s="39" customFormat="1" ht="23.1" customHeight="1">
      <c r="A93" s="808"/>
      <c r="B93" s="40">
        <v>77</v>
      </c>
      <c r="C93" s="56" t="s">
        <v>130</v>
      </c>
      <c r="D93" s="41" t="s">
        <v>21</v>
      </c>
      <c r="E93" s="41" t="s">
        <v>21</v>
      </c>
      <c r="F93" s="41"/>
      <c r="G93" s="534" t="s">
        <v>899</v>
      </c>
      <c r="H93" s="93" t="str">
        <f t="shared" si="90"/>
        <v>바로가기</v>
      </c>
      <c r="I93" s="542">
        <v>2</v>
      </c>
      <c r="J93" s="119">
        <v>14</v>
      </c>
      <c r="K93" s="46">
        <v>490</v>
      </c>
      <c r="L93" s="46">
        <v>540</v>
      </c>
      <c r="M93" s="266"/>
      <c r="N93" s="525"/>
      <c r="O93" s="526"/>
      <c r="P93" s="119" t="s">
        <v>121</v>
      </c>
      <c r="Q93" s="266"/>
      <c r="R93" s="525"/>
      <c r="S93" s="526"/>
      <c r="T93" s="119"/>
      <c r="U93" s="266"/>
      <c r="V93" s="525"/>
      <c r="W93" s="526" t="s">
        <v>2629</v>
      </c>
      <c r="X93" s="119"/>
      <c r="Y93" s="147">
        <f t="shared" si="91"/>
        <v>2</v>
      </c>
      <c r="Z93" s="149">
        <f t="shared" si="99"/>
        <v>2</v>
      </c>
      <c r="AA93" s="150">
        <f t="shared" si="92"/>
        <v>0</v>
      </c>
      <c r="AB93" s="147">
        <f t="array" ref="AB93">(SUM(LEN($M93:$X93)-LEN(SUBSTITUTE($M93:$X93,"역삼","")))/LEN("역삼"))</f>
        <v>0</v>
      </c>
      <c r="AC93" s="147">
        <f t="array" ref="AC93">SUM(SUM(LEN($M93:X93)-LEN(SUBSTITUTE($M93:X93,"선릉","")))/LEN("선릉"),SUM(LEN(M93:$X93)-LEN(SUBSTITUTE($M93:$X93,"가산","")))/LEN("가산"))</f>
        <v>0</v>
      </c>
      <c r="AD93" s="150">
        <f t="shared" si="93"/>
        <v>2</v>
      </c>
      <c r="AE93" s="147">
        <f t="array" ref="AE93">(SUM(LEN($M93:$X93)-LEN(SUBSTITUTE($M93:$X93,"대전","")))/LEN("대전"))</f>
        <v>0</v>
      </c>
      <c r="AF93" s="147">
        <f t="array" ref="AF93">(SUM(LEN($M93:$X93)-LEN(SUBSTITUTE($M93:$X93,"대구","")))/LEN("대구"))</f>
        <v>1</v>
      </c>
      <c r="AG93" s="147">
        <f t="array" ref="AG93">(SUM(LEN($M93:$X93)-LEN(SUBSTITUTE($M93:$X93,"부산","")))/LEN("부산"))</f>
        <v>1</v>
      </c>
      <c r="AH93" s="147">
        <f t="array" ref="AH93">(SUM(LEN($M93:$X93)-LEN(SUBSTITUTE($M93:$X93,"광주","")))/LEN("광주"))</f>
        <v>0</v>
      </c>
      <c r="AI93" s="147">
        <f t="array" ref="AI93">SUM(SUM(LEN($M93:$X93)-LEN(SUBSTITUTE($M93:$X93,"수원","")))/LEN("수원"),SUM(LEN($M93:$X93)-LEN(SUBSTITUTE($M93:$X93,"춘천","")))/LEN("춘천"),SUM(LEN($M93:$X93)-LEN(SUBSTITUTE($M93:$X93,"의정부","")))/LEN("의정부"),SUM(LEN($M93:$X93)-LEN(SUBSTITUTE($M93:$X93,"원주","")))/LEN("원주"))</f>
        <v>0</v>
      </c>
      <c r="AJ93" s="147">
        <f t="array" ref="AJ93">(SUM(LEN($M93:$X93)-LEN(SUBSTITUTE($M93:$X93,"청주","")))/LEN("청주"))</f>
        <v>0</v>
      </c>
      <c r="AK93" s="147">
        <f t="array" ref="AK93">(SUM(LEN($M93:$X93)-LEN(SUBSTITUTE($M93:$X93,"인천","")))/LEN("인천"))</f>
        <v>0</v>
      </c>
      <c r="AL93" s="147">
        <f t="array" ref="AL93">SUM(SUM(LEN($M93:X93)-LEN(SUBSTITUTE($M93:X93,"충북","")))/LEN("충북"),SUM(LEN(M93:$X93)-LEN(SUBSTITUTE($M93:$X93,"아산","")))/LEN("아산"))</f>
        <v>0</v>
      </c>
      <c r="AM93" s="147">
        <f t="array" ref="AM93">(SUM(LEN($M93:$X93)-LEN(SUBSTITUTE($M93:$X93,"울산","")))/LEN("울산"))</f>
        <v>0</v>
      </c>
      <c r="AN93" s="147">
        <f t="array" ref="AN93">(SUM(LEN($M93:$X93)-LEN(SUBSTITUTE($M93:$X93,"창원","")))/LEN("창원"))</f>
        <v>0</v>
      </c>
      <c r="AO93" s="147">
        <f t="array" ref="AO93">(SUM(LEN($M93:$X93)-LEN(SUBSTITUTE($M93:$X93,"전주","")))/LEN("전주"))</f>
        <v>0</v>
      </c>
      <c r="AP93" s="209">
        <f t="shared" si="94"/>
        <v>4</v>
      </c>
      <c r="AQ93" s="175">
        <f t="shared" si="95"/>
        <v>0</v>
      </c>
      <c r="AR93" s="174">
        <f t="shared" si="96"/>
        <v>0</v>
      </c>
      <c r="AS93" s="174">
        <f t="shared" si="96"/>
        <v>0</v>
      </c>
      <c r="AT93" s="175">
        <f t="shared" si="97"/>
        <v>4</v>
      </c>
      <c r="AU93" s="174">
        <f t="shared" si="98"/>
        <v>0</v>
      </c>
      <c r="AV93" s="174">
        <f t="shared" si="98"/>
        <v>2</v>
      </c>
      <c r="AW93" s="174">
        <f t="shared" si="98"/>
        <v>2</v>
      </c>
      <c r="AX93" s="174">
        <f t="shared" si="98"/>
        <v>0</v>
      </c>
      <c r="AY93" s="174">
        <f t="shared" si="98"/>
        <v>0</v>
      </c>
      <c r="AZ93" s="174">
        <f t="shared" si="98"/>
        <v>0</v>
      </c>
      <c r="BA93" s="174">
        <f t="shared" si="98"/>
        <v>0</v>
      </c>
      <c r="BB93" s="174">
        <f t="shared" si="98"/>
        <v>0</v>
      </c>
      <c r="BC93" s="174">
        <f t="shared" si="98"/>
        <v>0</v>
      </c>
      <c r="BD93" s="174">
        <f t="shared" si="98"/>
        <v>0</v>
      </c>
      <c r="BE93" s="174">
        <f t="shared" si="98"/>
        <v>0</v>
      </c>
      <c r="BF93" s="640"/>
      <c r="BG93" s="640"/>
      <c r="BH93" t="str">
        <f>IF(G93="","",VLOOKUP(G93,과정코드!$A$2:$B$494,2,0))</f>
        <v>COL0104544</v>
      </c>
      <c r="BI93" s="70"/>
    </row>
    <row r="94" spans="1:61" s="39" customFormat="1" ht="23.1" customHeight="1">
      <c r="A94" s="808"/>
      <c r="B94" s="40">
        <v>78</v>
      </c>
      <c r="C94" s="57" t="s">
        <v>130</v>
      </c>
      <c r="D94" s="41" t="s">
        <v>21</v>
      </c>
      <c r="E94" s="41" t="s">
        <v>21</v>
      </c>
      <c r="F94" s="41"/>
      <c r="G94" s="535" t="s">
        <v>895</v>
      </c>
      <c r="H94" s="93" t="str">
        <f t="shared" si="90"/>
        <v>바로가기</v>
      </c>
      <c r="I94" s="543">
        <v>2</v>
      </c>
      <c r="J94" s="120">
        <v>14</v>
      </c>
      <c r="K94" s="46">
        <v>490</v>
      </c>
      <c r="L94" s="46">
        <v>540</v>
      </c>
      <c r="M94" s="265"/>
      <c r="N94" s="55"/>
      <c r="O94" s="264"/>
      <c r="P94" s="51" t="s">
        <v>107</v>
      </c>
      <c r="Q94" s="527"/>
      <c r="R94" s="51"/>
      <c r="S94" s="264" t="s">
        <v>57</v>
      </c>
      <c r="T94" s="51"/>
      <c r="U94" s="264"/>
      <c r="V94" s="119"/>
      <c r="W94" s="526"/>
      <c r="X94" s="525"/>
      <c r="Y94" s="147">
        <f t="shared" si="91"/>
        <v>2</v>
      </c>
      <c r="Z94" s="149">
        <f t="shared" si="99"/>
        <v>2</v>
      </c>
      <c r="AA94" s="150">
        <f t="shared" si="92"/>
        <v>0</v>
      </c>
      <c r="AB94" s="147">
        <f t="array" ref="AB94">(SUM(LEN($M94:$X94)-LEN(SUBSTITUTE($M94:$X94,"역삼","")))/LEN("역삼"))</f>
        <v>0</v>
      </c>
      <c r="AC94" s="147">
        <f t="array" ref="AC94">SUM(SUM(LEN($M94:X94)-LEN(SUBSTITUTE($M94:X94,"선릉","")))/LEN("선릉"),SUM(LEN(M94:$X94)-LEN(SUBSTITUTE($M94:$X94,"가산","")))/LEN("가산"))</f>
        <v>0</v>
      </c>
      <c r="AD94" s="150">
        <f t="shared" si="93"/>
        <v>2</v>
      </c>
      <c r="AE94" s="147">
        <f t="array" ref="AE94">(SUM(LEN($M94:$X94)-LEN(SUBSTITUTE($M94:$X94,"대전","")))/LEN("대전"))</f>
        <v>0</v>
      </c>
      <c r="AF94" s="147">
        <f t="array" ref="AF94">(SUM(LEN($M94:$X94)-LEN(SUBSTITUTE($M94:$X94,"대구","")))/LEN("대구"))</f>
        <v>1</v>
      </c>
      <c r="AG94" s="147">
        <f t="array" ref="AG94">(SUM(LEN($M94:$X94)-LEN(SUBSTITUTE($M94:$X94,"부산","")))/LEN("부산"))</f>
        <v>1</v>
      </c>
      <c r="AH94" s="147">
        <f t="array" ref="AH94">(SUM(LEN($M94:$X94)-LEN(SUBSTITUTE($M94:$X94,"광주","")))/LEN("광주"))</f>
        <v>0</v>
      </c>
      <c r="AI94" s="147">
        <f t="array" ref="AI94">SUM(SUM(LEN($M94:$X94)-LEN(SUBSTITUTE($M94:$X94,"수원","")))/LEN("수원"),SUM(LEN($M94:$X94)-LEN(SUBSTITUTE($M94:$X94,"춘천","")))/LEN("춘천"),SUM(LEN($M94:$X94)-LEN(SUBSTITUTE($M94:$X94,"의정부","")))/LEN("의정부"),SUM(LEN($M94:$X94)-LEN(SUBSTITUTE($M94:$X94,"원주","")))/LEN("원주"))</f>
        <v>0</v>
      </c>
      <c r="AJ94" s="147">
        <f t="array" ref="AJ94">(SUM(LEN($M94:$X94)-LEN(SUBSTITUTE($M94:$X94,"청주","")))/LEN("청주"))</f>
        <v>0</v>
      </c>
      <c r="AK94" s="147">
        <f t="array" ref="AK94">(SUM(LEN($M94:$X94)-LEN(SUBSTITUTE($M94:$X94,"인천","")))/LEN("인천"))</f>
        <v>0</v>
      </c>
      <c r="AL94" s="147">
        <f t="array" ref="AL94">SUM(SUM(LEN($M94:X94)-LEN(SUBSTITUTE($M94:X94,"충북","")))/LEN("충북"),SUM(LEN(M94:$X94)-LEN(SUBSTITUTE($M94:$X94,"아산","")))/LEN("아산"))</f>
        <v>0</v>
      </c>
      <c r="AM94" s="147">
        <f t="array" ref="AM94">(SUM(LEN($M94:$X94)-LEN(SUBSTITUTE($M94:$X94,"울산","")))/LEN("울산"))</f>
        <v>0</v>
      </c>
      <c r="AN94" s="147">
        <f t="array" ref="AN94">(SUM(LEN($M94:$X94)-LEN(SUBSTITUTE($M94:$X94,"창원","")))/LEN("창원"))</f>
        <v>0</v>
      </c>
      <c r="AO94" s="147">
        <f t="array" ref="AO94">(SUM(LEN($M94:$X94)-LEN(SUBSTITUTE($M94:$X94,"전주","")))/LEN("전주"))</f>
        <v>0</v>
      </c>
      <c r="AP94" s="209">
        <f t="shared" si="94"/>
        <v>4</v>
      </c>
      <c r="AQ94" s="175">
        <f t="shared" si="95"/>
        <v>0</v>
      </c>
      <c r="AR94" s="174">
        <f t="shared" si="96"/>
        <v>0</v>
      </c>
      <c r="AS94" s="174">
        <f t="shared" si="96"/>
        <v>0</v>
      </c>
      <c r="AT94" s="175">
        <f t="shared" si="97"/>
        <v>4</v>
      </c>
      <c r="AU94" s="174">
        <f t="shared" si="98"/>
        <v>0</v>
      </c>
      <c r="AV94" s="174">
        <f t="shared" si="98"/>
        <v>2</v>
      </c>
      <c r="AW94" s="174">
        <f t="shared" si="98"/>
        <v>2</v>
      </c>
      <c r="AX94" s="174">
        <f t="shared" si="98"/>
        <v>0</v>
      </c>
      <c r="AY94" s="174">
        <f t="shared" si="98"/>
        <v>0</v>
      </c>
      <c r="AZ94" s="174">
        <f t="shared" si="98"/>
        <v>0</v>
      </c>
      <c r="BA94" s="174">
        <f t="shared" si="98"/>
        <v>0</v>
      </c>
      <c r="BB94" s="174">
        <f t="shared" si="98"/>
        <v>0</v>
      </c>
      <c r="BC94" s="174">
        <f t="shared" si="98"/>
        <v>0</v>
      </c>
      <c r="BD94" s="174">
        <f t="shared" si="98"/>
        <v>0</v>
      </c>
      <c r="BE94" s="174">
        <f t="shared" si="98"/>
        <v>0</v>
      </c>
      <c r="BF94" s="640"/>
      <c r="BG94" s="640"/>
      <c r="BH94" t="str">
        <f>IF(G94="","",VLOOKUP(G94,과정코드!$A$2:$B$494,2,0))</f>
        <v>COL0104545</v>
      </c>
      <c r="BI94" s="70"/>
    </row>
    <row r="95" spans="1:61" s="39" customFormat="1" ht="23.1" customHeight="1">
      <c r="A95" s="807" t="s">
        <v>1327</v>
      </c>
      <c r="B95" s="40">
        <v>79</v>
      </c>
      <c r="C95" s="56" t="s">
        <v>130</v>
      </c>
      <c r="D95" s="41" t="s">
        <v>21</v>
      </c>
      <c r="E95" s="41" t="s">
        <v>21</v>
      </c>
      <c r="F95" s="41"/>
      <c r="G95" s="534" t="s">
        <v>888</v>
      </c>
      <c r="H95" s="93" t="str">
        <f t="shared" si="90"/>
        <v>바로가기</v>
      </c>
      <c r="I95" s="541">
        <v>3</v>
      </c>
      <c r="J95" s="50">
        <v>18</v>
      </c>
      <c r="K95" s="46">
        <v>580</v>
      </c>
      <c r="L95" s="46">
        <v>640</v>
      </c>
      <c r="M95" s="266"/>
      <c r="N95" s="525" t="s">
        <v>111</v>
      </c>
      <c r="O95" s="526"/>
      <c r="P95" s="119"/>
      <c r="Q95" s="526"/>
      <c r="R95" s="119"/>
      <c r="S95" s="266" t="s">
        <v>255</v>
      </c>
      <c r="T95" s="119"/>
      <c r="U95" s="266"/>
      <c r="V95" s="525"/>
      <c r="W95" s="526"/>
      <c r="X95" s="525"/>
      <c r="Y95" s="147">
        <f t="shared" si="91"/>
        <v>2</v>
      </c>
      <c r="Z95" s="149">
        <f t="shared" si="99"/>
        <v>2</v>
      </c>
      <c r="AA95" s="150">
        <f t="shared" si="92"/>
        <v>0</v>
      </c>
      <c r="AB95" s="147">
        <f t="array" ref="AB95">(SUM(LEN($M95:$X95)-LEN(SUBSTITUTE($M95:$X95,"역삼","")))/LEN("역삼"))</f>
        <v>0</v>
      </c>
      <c r="AC95" s="147">
        <f t="array" ref="AC95">SUM(SUM(LEN($M95:X95)-LEN(SUBSTITUTE($M95:X95,"선릉","")))/LEN("선릉"),SUM(LEN(M95:$X95)-LEN(SUBSTITUTE($M95:$X95,"가산","")))/LEN("가산"))</f>
        <v>0</v>
      </c>
      <c r="AD95" s="150">
        <f t="shared" si="93"/>
        <v>2</v>
      </c>
      <c r="AE95" s="147">
        <f t="array" ref="AE95">(SUM(LEN($M95:$X95)-LEN(SUBSTITUTE($M95:$X95,"대전","")))/LEN("대전"))</f>
        <v>0</v>
      </c>
      <c r="AF95" s="147">
        <f t="array" ref="AF95">(SUM(LEN($M95:$X95)-LEN(SUBSTITUTE($M95:$X95,"대구","")))/LEN("대구"))</f>
        <v>1</v>
      </c>
      <c r="AG95" s="147">
        <f t="array" ref="AG95">(SUM(LEN($M95:$X95)-LEN(SUBSTITUTE($M95:$X95,"부산","")))/LEN("부산"))</f>
        <v>1</v>
      </c>
      <c r="AH95" s="147">
        <f t="array" ref="AH95">(SUM(LEN($M95:$X95)-LEN(SUBSTITUTE($M95:$X95,"광주","")))/LEN("광주"))</f>
        <v>0</v>
      </c>
      <c r="AI95" s="147">
        <f t="array" ref="AI95">SUM(SUM(LEN($M95:$X95)-LEN(SUBSTITUTE($M95:$X95,"수원","")))/LEN("수원"),SUM(LEN($M95:$X95)-LEN(SUBSTITUTE($M95:$X95,"춘천","")))/LEN("춘천"),SUM(LEN($M95:$X95)-LEN(SUBSTITUTE($M95:$X95,"의정부","")))/LEN("의정부"),SUM(LEN($M95:$X95)-LEN(SUBSTITUTE($M95:$X95,"원주","")))/LEN("원주"))</f>
        <v>0</v>
      </c>
      <c r="AJ95" s="147">
        <f t="array" ref="AJ95">(SUM(LEN($M95:$X95)-LEN(SUBSTITUTE($M95:$X95,"청주","")))/LEN("청주"))</f>
        <v>0</v>
      </c>
      <c r="AK95" s="147">
        <f t="array" ref="AK95">(SUM(LEN($M95:$X95)-LEN(SUBSTITUTE($M95:$X95,"인천","")))/LEN("인천"))</f>
        <v>0</v>
      </c>
      <c r="AL95" s="147">
        <f t="array" ref="AL95">SUM(SUM(LEN($M95:X95)-LEN(SUBSTITUTE($M95:X95,"충북","")))/LEN("충북"),SUM(LEN(M95:$X95)-LEN(SUBSTITUTE($M95:$X95,"아산","")))/LEN("아산"))</f>
        <v>0</v>
      </c>
      <c r="AM95" s="147">
        <f t="array" ref="AM95">(SUM(LEN($M95:$X95)-LEN(SUBSTITUTE($M95:$X95,"울산","")))/LEN("울산"))</f>
        <v>0</v>
      </c>
      <c r="AN95" s="147">
        <f t="array" ref="AN95">(SUM(LEN($M95:$X95)-LEN(SUBSTITUTE($M95:$X95,"창원","")))/LEN("창원"))</f>
        <v>0</v>
      </c>
      <c r="AO95" s="147">
        <f t="array" ref="AO95">(SUM(LEN($M95:$X95)-LEN(SUBSTITUTE($M95:$X95,"전주","")))/LEN("전주"))</f>
        <v>0</v>
      </c>
      <c r="AP95" s="209">
        <f t="shared" si="94"/>
        <v>6</v>
      </c>
      <c r="AQ95" s="175">
        <f t="shared" si="95"/>
        <v>0</v>
      </c>
      <c r="AR95" s="174">
        <f t="shared" si="96"/>
        <v>0</v>
      </c>
      <c r="AS95" s="174">
        <f t="shared" si="96"/>
        <v>0</v>
      </c>
      <c r="AT95" s="175">
        <f t="shared" si="97"/>
        <v>6</v>
      </c>
      <c r="AU95" s="174">
        <f t="shared" si="98"/>
        <v>0</v>
      </c>
      <c r="AV95" s="174">
        <f t="shared" si="98"/>
        <v>3</v>
      </c>
      <c r="AW95" s="174">
        <f t="shared" si="98"/>
        <v>3</v>
      </c>
      <c r="AX95" s="174">
        <f t="shared" si="98"/>
        <v>0</v>
      </c>
      <c r="AY95" s="174">
        <f t="shared" si="98"/>
        <v>0</v>
      </c>
      <c r="AZ95" s="174">
        <f t="shared" si="98"/>
        <v>0</v>
      </c>
      <c r="BA95" s="174">
        <f t="shared" si="98"/>
        <v>0</v>
      </c>
      <c r="BB95" s="174">
        <f t="shared" si="98"/>
        <v>0</v>
      </c>
      <c r="BC95" s="174">
        <f t="shared" si="98"/>
        <v>0</v>
      </c>
      <c r="BD95" s="174">
        <f t="shared" si="98"/>
        <v>0</v>
      </c>
      <c r="BE95" s="174">
        <f t="shared" si="98"/>
        <v>0</v>
      </c>
      <c r="BF95" s="640"/>
      <c r="BG95" s="640"/>
      <c r="BH95" t="str">
        <f>IF(G95="","",VLOOKUP(G95,과정코드!$A$2:$B$494,2,0))</f>
        <v>COL0104548</v>
      </c>
      <c r="BI95" s="70"/>
    </row>
    <row r="96" spans="1:61" s="39" customFormat="1" ht="23.1" customHeight="1">
      <c r="A96" s="808"/>
      <c r="B96" s="40">
        <v>80</v>
      </c>
      <c r="C96" s="56" t="s">
        <v>130</v>
      </c>
      <c r="D96" s="41" t="s">
        <v>21</v>
      </c>
      <c r="E96" s="41" t="s">
        <v>21</v>
      </c>
      <c r="F96" s="41"/>
      <c r="G96" s="534" t="s">
        <v>173</v>
      </c>
      <c r="H96" s="93" t="str">
        <f t="shared" si="90"/>
        <v>바로가기</v>
      </c>
      <c r="I96" s="542">
        <v>3</v>
      </c>
      <c r="J96" s="119">
        <v>18</v>
      </c>
      <c r="K96" s="46">
        <v>580</v>
      </c>
      <c r="L96" s="46">
        <v>640</v>
      </c>
      <c r="M96" s="266"/>
      <c r="N96" s="119"/>
      <c r="O96" s="526" t="s">
        <v>105</v>
      </c>
      <c r="P96" s="525"/>
      <c r="Q96" s="526" t="s">
        <v>111</v>
      </c>
      <c r="R96" s="119"/>
      <c r="S96" s="526"/>
      <c r="T96" s="525"/>
      <c r="U96" s="526" t="s">
        <v>231</v>
      </c>
      <c r="V96" s="525"/>
      <c r="W96" s="526"/>
      <c r="X96" s="119"/>
      <c r="Y96" s="147">
        <f t="shared" si="91"/>
        <v>3</v>
      </c>
      <c r="Z96" s="149">
        <f t="shared" si="99"/>
        <v>3</v>
      </c>
      <c r="AA96" s="150">
        <f t="shared" si="92"/>
        <v>0</v>
      </c>
      <c r="AB96" s="147">
        <f t="array" ref="AB96">(SUM(LEN($M96:$X96)-LEN(SUBSTITUTE($M96:$X96,"역삼","")))/LEN("역삼"))</f>
        <v>0</v>
      </c>
      <c r="AC96" s="147">
        <f t="array" ref="AC96">SUM(SUM(LEN($M96:X96)-LEN(SUBSTITUTE($M96:X96,"선릉","")))/LEN("선릉"),SUM(LEN(M96:$X96)-LEN(SUBSTITUTE($M96:$X96,"가산","")))/LEN("가산"))</f>
        <v>0</v>
      </c>
      <c r="AD96" s="150">
        <f t="shared" si="93"/>
        <v>3</v>
      </c>
      <c r="AE96" s="147">
        <f t="array" ref="AE96">(SUM(LEN($M96:$X96)-LEN(SUBSTITUTE($M96:$X96,"대전","")))/LEN("대전"))</f>
        <v>0</v>
      </c>
      <c r="AF96" s="147">
        <f t="array" ref="AF96">(SUM(LEN($M96:$X96)-LEN(SUBSTITUTE($M96:$X96,"대구","")))/LEN("대구"))</f>
        <v>1</v>
      </c>
      <c r="AG96" s="147">
        <f t="array" ref="AG96">(SUM(LEN($M96:$X96)-LEN(SUBSTITUTE($M96:$X96,"부산","")))/LEN("부산"))</f>
        <v>2</v>
      </c>
      <c r="AH96" s="147">
        <f t="array" ref="AH96">(SUM(LEN($M96:$X96)-LEN(SUBSTITUTE($M96:$X96,"광주","")))/LEN("광주"))</f>
        <v>0</v>
      </c>
      <c r="AI96" s="147">
        <f t="array" ref="AI96">SUM(SUM(LEN($M96:$X96)-LEN(SUBSTITUTE($M96:$X96,"수원","")))/LEN("수원"),SUM(LEN($M96:$X96)-LEN(SUBSTITUTE($M96:$X96,"춘천","")))/LEN("춘천"),SUM(LEN($M96:$X96)-LEN(SUBSTITUTE($M96:$X96,"의정부","")))/LEN("의정부"),SUM(LEN($M96:$X96)-LEN(SUBSTITUTE($M96:$X96,"원주","")))/LEN("원주"))</f>
        <v>0</v>
      </c>
      <c r="AJ96" s="147">
        <f t="array" ref="AJ96">(SUM(LEN($M96:$X96)-LEN(SUBSTITUTE($M96:$X96,"청주","")))/LEN("청주"))</f>
        <v>0</v>
      </c>
      <c r="AK96" s="147">
        <f t="array" ref="AK96">(SUM(LEN($M96:$X96)-LEN(SUBSTITUTE($M96:$X96,"인천","")))/LEN("인천"))</f>
        <v>0</v>
      </c>
      <c r="AL96" s="147">
        <f t="array" ref="AL96">SUM(SUM(LEN($M96:X96)-LEN(SUBSTITUTE($M96:X96,"충북","")))/LEN("충북"),SUM(LEN(M96:$X96)-LEN(SUBSTITUTE($M96:$X96,"아산","")))/LEN("아산"))</f>
        <v>0</v>
      </c>
      <c r="AM96" s="147">
        <f t="array" ref="AM96">(SUM(LEN($M96:$X96)-LEN(SUBSTITUTE($M96:$X96,"울산","")))/LEN("울산"))</f>
        <v>0</v>
      </c>
      <c r="AN96" s="147">
        <f t="array" ref="AN96">(SUM(LEN($M96:$X96)-LEN(SUBSTITUTE($M96:$X96,"창원","")))/LEN("창원"))</f>
        <v>0</v>
      </c>
      <c r="AO96" s="147">
        <f t="array" ref="AO96">(SUM(LEN($M96:$X96)-LEN(SUBSTITUTE($M96:$X96,"전주","")))/LEN("전주"))</f>
        <v>0</v>
      </c>
      <c r="AP96" s="209">
        <f t="shared" si="94"/>
        <v>9</v>
      </c>
      <c r="AQ96" s="175">
        <f t="shared" si="95"/>
        <v>0</v>
      </c>
      <c r="AR96" s="174">
        <f t="shared" si="96"/>
        <v>0</v>
      </c>
      <c r="AS96" s="174">
        <f t="shared" si="96"/>
        <v>0</v>
      </c>
      <c r="AT96" s="175">
        <f t="shared" si="97"/>
        <v>9</v>
      </c>
      <c r="AU96" s="174">
        <f t="shared" si="98"/>
        <v>0</v>
      </c>
      <c r="AV96" s="174">
        <f t="shared" si="98"/>
        <v>3</v>
      </c>
      <c r="AW96" s="174">
        <f t="shared" si="98"/>
        <v>6</v>
      </c>
      <c r="AX96" s="174">
        <f t="shared" si="98"/>
        <v>0</v>
      </c>
      <c r="AY96" s="174">
        <f t="shared" si="98"/>
        <v>0</v>
      </c>
      <c r="AZ96" s="174">
        <f t="shared" si="98"/>
        <v>0</v>
      </c>
      <c r="BA96" s="174">
        <f t="shared" si="98"/>
        <v>0</v>
      </c>
      <c r="BB96" s="174">
        <f t="shared" si="98"/>
        <v>0</v>
      </c>
      <c r="BC96" s="174">
        <f t="shared" si="98"/>
        <v>0</v>
      </c>
      <c r="BD96" s="174">
        <f t="shared" si="98"/>
        <v>0</v>
      </c>
      <c r="BE96" s="174">
        <f t="shared" si="98"/>
        <v>0</v>
      </c>
      <c r="BF96" s="640"/>
      <c r="BG96" s="640"/>
      <c r="BH96" t="str">
        <f>IF(G96="","",VLOOKUP(G96,과정코드!$A$2:$B$494,2,0))</f>
        <v>COL0104549</v>
      </c>
      <c r="BI96" s="70"/>
    </row>
    <row r="97" spans="1:61" s="39" customFormat="1" ht="23.1" customHeight="1">
      <c r="A97" s="809"/>
      <c r="B97" s="40">
        <v>81</v>
      </c>
      <c r="C97" s="56" t="s">
        <v>130</v>
      </c>
      <c r="D97" s="41" t="s">
        <v>21</v>
      </c>
      <c r="E97" s="41" t="s">
        <v>21</v>
      </c>
      <c r="F97" s="41"/>
      <c r="G97" s="535" t="s">
        <v>175</v>
      </c>
      <c r="H97" s="93" t="str">
        <f t="shared" si="90"/>
        <v>바로가기</v>
      </c>
      <c r="I97" s="543">
        <v>3</v>
      </c>
      <c r="J97" s="120">
        <v>18</v>
      </c>
      <c r="K97" s="46">
        <v>580</v>
      </c>
      <c r="L97" s="46">
        <v>640</v>
      </c>
      <c r="M97" s="265"/>
      <c r="N97" s="55"/>
      <c r="O97" s="265"/>
      <c r="P97" s="272"/>
      <c r="Q97" s="273"/>
      <c r="R97" s="51"/>
      <c r="S97" s="265"/>
      <c r="T97" s="55"/>
      <c r="U97" s="265"/>
      <c r="V97" s="525"/>
      <c r="W97" s="526" t="s">
        <v>884</v>
      </c>
      <c r="X97" s="525"/>
      <c r="Y97" s="147">
        <f t="shared" si="91"/>
        <v>1</v>
      </c>
      <c r="Z97" s="149">
        <f t="shared" si="99"/>
        <v>1</v>
      </c>
      <c r="AA97" s="150">
        <f t="shared" si="92"/>
        <v>0</v>
      </c>
      <c r="AB97" s="147">
        <f t="array" ref="AB97">(SUM(LEN($M97:$X97)-LEN(SUBSTITUTE($M97:$X97,"역삼","")))/LEN("역삼"))</f>
        <v>0</v>
      </c>
      <c r="AC97" s="147">
        <f t="array" ref="AC97">SUM(SUM(LEN($M97:X97)-LEN(SUBSTITUTE($M97:X97,"선릉","")))/LEN("선릉"),SUM(LEN(M97:$X97)-LEN(SUBSTITUTE($M97:$X97,"가산","")))/LEN("가산"))</f>
        <v>0</v>
      </c>
      <c r="AD97" s="150">
        <f t="shared" si="93"/>
        <v>1</v>
      </c>
      <c r="AE97" s="147">
        <f t="array" ref="AE97">(SUM(LEN($M97:$X97)-LEN(SUBSTITUTE($M97:$X97,"대전","")))/LEN("대전"))</f>
        <v>0</v>
      </c>
      <c r="AF97" s="147">
        <f t="array" ref="AF97">(SUM(LEN($M97:$X97)-LEN(SUBSTITUTE($M97:$X97,"대구","")))/LEN("대구"))</f>
        <v>0</v>
      </c>
      <c r="AG97" s="147">
        <f t="array" ref="AG97">(SUM(LEN($M97:$X97)-LEN(SUBSTITUTE($M97:$X97,"부산","")))/LEN("부산"))</f>
        <v>1</v>
      </c>
      <c r="AH97" s="147">
        <f t="array" ref="AH97">(SUM(LEN($M97:$X97)-LEN(SUBSTITUTE($M97:$X97,"광주","")))/LEN("광주"))</f>
        <v>0</v>
      </c>
      <c r="AI97" s="147">
        <f t="array" ref="AI97">SUM(SUM(LEN($M97:$X97)-LEN(SUBSTITUTE($M97:$X97,"수원","")))/LEN("수원"),SUM(LEN($M97:$X97)-LEN(SUBSTITUTE($M97:$X97,"춘천","")))/LEN("춘천"),SUM(LEN($M97:$X97)-LEN(SUBSTITUTE($M97:$X97,"의정부","")))/LEN("의정부"),SUM(LEN($M97:$X97)-LEN(SUBSTITUTE($M97:$X97,"원주","")))/LEN("원주"))</f>
        <v>0</v>
      </c>
      <c r="AJ97" s="147">
        <f t="array" ref="AJ97">(SUM(LEN($M97:$X97)-LEN(SUBSTITUTE($M97:$X97,"청주","")))/LEN("청주"))</f>
        <v>0</v>
      </c>
      <c r="AK97" s="147">
        <f t="array" ref="AK97">(SUM(LEN($M97:$X97)-LEN(SUBSTITUTE($M97:$X97,"인천","")))/LEN("인천"))</f>
        <v>0</v>
      </c>
      <c r="AL97" s="147">
        <f t="array" ref="AL97">SUM(SUM(LEN($M97:X97)-LEN(SUBSTITUTE($M97:X97,"충북","")))/LEN("충북"),SUM(LEN(M97:$X97)-LEN(SUBSTITUTE($M97:$X97,"아산","")))/LEN("아산"))</f>
        <v>0</v>
      </c>
      <c r="AM97" s="147">
        <f t="array" ref="AM97">(SUM(LEN($M97:$X97)-LEN(SUBSTITUTE($M97:$X97,"울산","")))/LEN("울산"))</f>
        <v>0</v>
      </c>
      <c r="AN97" s="147">
        <f t="array" ref="AN97">(SUM(LEN($M97:$X97)-LEN(SUBSTITUTE($M97:$X97,"창원","")))/LEN("창원"))</f>
        <v>0</v>
      </c>
      <c r="AO97" s="147">
        <f t="array" ref="AO97">(SUM(LEN($M97:$X97)-LEN(SUBSTITUTE($M97:$X97,"전주","")))/LEN("전주"))</f>
        <v>0</v>
      </c>
      <c r="AP97" s="209">
        <f t="shared" si="94"/>
        <v>3</v>
      </c>
      <c r="AQ97" s="175">
        <f t="shared" si="95"/>
        <v>0</v>
      </c>
      <c r="AR97" s="174">
        <f t="shared" si="96"/>
        <v>0</v>
      </c>
      <c r="AS97" s="174">
        <f t="shared" si="96"/>
        <v>0</v>
      </c>
      <c r="AT97" s="175">
        <f t="shared" si="97"/>
        <v>3</v>
      </c>
      <c r="AU97" s="174">
        <f t="shared" si="98"/>
        <v>0</v>
      </c>
      <c r="AV97" s="174">
        <f t="shared" si="98"/>
        <v>0</v>
      </c>
      <c r="AW97" s="174">
        <f t="shared" si="98"/>
        <v>3</v>
      </c>
      <c r="AX97" s="174">
        <f t="shared" si="98"/>
        <v>0</v>
      </c>
      <c r="AY97" s="174">
        <f t="shared" si="98"/>
        <v>0</v>
      </c>
      <c r="AZ97" s="174">
        <f t="shared" si="98"/>
        <v>0</v>
      </c>
      <c r="BA97" s="174">
        <f t="shared" si="98"/>
        <v>0</v>
      </c>
      <c r="BB97" s="174">
        <f t="shared" si="98"/>
        <v>0</v>
      </c>
      <c r="BC97" s="174">
        <f t="shared" si="98"/>
        <v>0</v>
      </c>
      <c r="BD97" s="174">
        <f t="shared" si="98"/>
        <v>0</v>
      </c>
      <c r="BE97" s="174">
        <f t="shared" si="98"/>
        <v>0</v>
      </c>
      <c r="BF97" s="640"/>
      <c r="BG97" s="640"/>
      <c r="BH97" t="str">
        <f>IF(G97="","",VLOOKUP(G97,과정코드!$A$2:$B$494,2,0))</f>
        <v>COL0104550</v>
      </c>
      <c r="BI97" s="70"/>
    </row>
    <row r="98" spans="1:61" s="39" customFormat="1" ht="23.1" customHeight="1">
      <c r="A98" s="808" t="s">
        <v>2563</v>
      </c>
      <c r="B98" s="40">
        <v>82</v>
      </c>
      <c r="C98" s="57" t="s">
        <v>130</v>
      </c>
      <c r="D98" s="41" t="s">
        <v>21</v>
      </c>
      <c r="E98" s="41" t="s">
        <v>21</v>
      </c>
      <c r="F98" s="41"/>
      <c r="G98" s="535" t="s">
        <v>882</v>
      </c>
      <c r="H98" s="93" t="str">
        <f t="shared" si="90"/>
        <v>바로가기</v>
      </c>
      <c r="I98" s="543">
        <v>3</v>
      </c>
      <c r="J98" s="120">
        <v>21</v>
      </c>
      <c r="K98" s="46">
        <v>620</v>
      </c>
      <c r="L98" s="46">
        <v>660</v>
      </c>
      <c r="M98" s="265"/>
      <c r="N98" s="51"/>
      <c r="O98" s="264"/>
      <c r="P98" s="528" t="s">
        <v>267</v>
      </c>
      <c r="Q98" s="273"/>
      <c r="R98" s="55"/>
      <c r="S98" s="264"/>
      <c r="T98" s="55"/>
      <c r="U98" s="265"/>
      <c r="V98" s="119" t="s">
        <v>880</v>
      </c>
      <c r="W98" s="526"/>
      <c r="X98" s="525"/>
      <c r="Y98" s="147">
        <f>COUNTA($M98:$X98)</f>
        <v>2</v>
      </c>
      <c r="Z98" s="149">
        <f t="shared" ref="Z98:Z109" si="100">AA98+AD98</f>
        <v>2</v>
      </c>
      <c r="AA98" s="150">
        <f t="shared" ref="AA98:AA109" si="101">AB98+AC98</f>
        <v>0</v>
      </c>
      <c r="AB98" s="147">
        <f t="array" ref="AB98">(SUM(LEN($M98:$X98)-LEN(SUBSTITUTE($M98:$X98,"역삼","")))/LEN("역삼"))</f>
        <v>0</v>
      </c>
      <c r="AC98" s="147">
        <f t="array" ref="AC98">SUM(SUM(LEN($M98:X98)-LEN(SUBSTITUTE($M98:X98,"선릉","")))/LEN("선릉"),SUM(LEN(M98:$X98)-LEN(SUBSTITUTE($M98:$X98,"가산","")))/LEN("가산"))</f>
        <v>0</v>
      </c>
      <c r="AD98" s="150">
        <f t="shared" ref="AD98:AD109" si="102">SUM(AE98:AO98)</f>
        <v>2</v>
      </c>
      <c r="AE98" s="147">
        <f t="array" ref="AE98">(SUM(LEN($M98:$X98)-LEN(SUBSTITUTE($M98:$X98,"대전","")))/LEN("대전"))</f>
        <v>0</v>
      </c>
      <c r="AF98" s="147">
        <f t="array" ref="AF98">(SUM(LEN($M98:$X98)-LEN(SUBSTITUTE($M98:$X98,"대구","")))/LEN("대구"))</f>
        <v>1</v>
      </c>
      <c r="AG98" s="147">
        <f t="array" ref="AG98">(SUM(LEN($M98:$X98)-LEN(SUBSTITUTE($M98:$X98,"부산","")))/LEN("부산"))</f>
        <v>1</v>
      </c>
      <c r="AH98" s="147">
        <f t="array" ref="AH98">(SUM(LEN($M98:$X98)-LEN(SUBSTITUTE($M98:$X98,"광주","")))/LEN("광주"))</f>
        <v>0</v>
      </c>
      <c r="AI98" s="147">
        <f t="array" ref="AI98">SUM(SUM(LEN($M98:$X98)-LEN(SUBSTITUTE($M98:$X98,"수원","")))/LEN("수원"),SUM(LEN($M98:$X98)-LEN(SUBSTITUTE($M98:$X98,"춘천","")))/LEN("춘천"),SUM(LEN($M98:$X98)-LEN(SUBSTITUTE($M98:$X98,"의정부","")))/LEN("의정부"),SUM(LEN($M98:$X98)-LEN(SUBSTITUTE($M98:$X98,"원주","")))/LEN("원주"))</f>
        <v>0</v>
      </c>
      <c r="AJ98" s="147">
        <f t="array" ref="AJ98">(SUM(LEN($M98:$X98)-LEN(SUBSTITUTE($M98:$X98,"청주","")))/LEN("청주"))</f>
        <v>0</v>
      </c>
      <c r="AK98" s="147">
        <f t="array" ref="AK98">(SUM(LEN($M98:$X98)-LEN(SUBSTITUTE($M98:$X98,"인천","")))/LEN("인천"))</f>
        <v>0</v>
      </c>
      <c r="AL98" s="147">
        <f t="array" ref="AL98">SUM(SUM(LEN($M98:X98)-LEN(SUBSTITUTE($M98:X98,"충북","")))/LEN("충북"),SUM(LEN(M98:$X98)-LEN(SUBSTITUTE($M98:$X98,"아산","")))/LEN("아산"))</f>
        <v>0</v>
      </c>
      <c r="AM98" s="147">
        <f t="array" ref="AM98">(SUM(LEN($M98:$X98)-LEN(SUBSTITUTE($M98:$X98,"울산","")))/LEN("울산"))</f>
        <v>0</v>
      </c>
      <c r="AN98" s="147">
        <f t="array" ref="AN98">(SUM(LEN($M98:$X98)-LEN(SUBSTITUTE($M98:$X98,"창원","")))/LEN("창원"))</f>
        <v>0</v>
      </c>
      <c r="AO98" s="147">
        <f t="array" ref="AO98">(SUM(LEN($M98:$X98)-LEN(SUBSTITUTE($M98:$X98,"전주","")))/LEN("전주"))</f>
        <v>0</v>
      </c>
      <c r="AP98" s="209">
        <f t="shared" ref="AP98:AP109" si="103">AQ98+AT98</f>
        <v>6</v>
      </c>
      <c r="AQ98" s="175">
        <f t="shared" ref="AQ98:AQ109" si="104">AR98+AS98</f>
        <v>0</v>
      </c>
      <c r="AR98" s="174">
        <f t="shared" ref="AR98:AS109" si="105">$I98*AB98</f>
        <v>0</v>
      </c>
      <c r="AS98" s="174">
        <f t="shared" si="105"/>
        <v>0</v>
      </c>
      <c r="AT98" s="175">
        <f t="shared" ref="AT98:AT109" si="106">SUM(AU98:BE98)</f>
        <v>6</v>
      </c>
      <c r="AU98" s="174">
        <f t="shared" ref="AU98:BE109" si="107">$I98*AE98</f>
        <v>0</v>
      </c>
      <c r="AV98" s="174">
        <f t="shared" si="107"/>
        <v>3</v>
      </c>
      <c r="AW98" s="174">
        <f t="shared" si="107"/>
        <v>3</v>
      </c>
      <c r="AX98" s="174">
        <f t="shared" si="107"/>
        <v>0</v>
      </c>
      <c r="AY98" s="174">
        <f t="shared" si="107"/>
        <v>0</v>
      </c>
      <c r="AZ98" s="174">
        <f t="shared" si="107"/>
        <v>0</v>
      </c>
      <c r="BA98" s="174">
        <f t="shared" si="107"/>
        <v>0</v>
      </c>
      <c r="BB98" s="174">
        <f t="shared" si="107"/>
        <v>0</v>
      </c>
      <c r="BC98" s="174">
        <f t="shared" si="107"/>
        <v>0</v>
      </c>
      <c r="BD98" s="174">
        <f t="shared" si="107"/>
        <v>0</v>
      </c>
      <c r="BE98" s="174">
        <f t="shared" si="107"/>
        <v>0</v>
      </c>
      <c r="BF98" s="640"/>
      <c r="BG98" s="640"/>
      <c r="BH98" t="str">
        <f>IF(G98="","",VLOOKUP(G98,과정코드!$A$2:$B$494,2,0))</f>
        <v>COL0104552</v>
      </c>
      <c r="BI98" s="70"/>
    </row>
    <row r="99" spans="1:61" s="39" customFormat="1" ht="23.1" customHeight="1">
      <c r="A99" s="808"/>
      <c r="B99" s="40">
        <v>83</v>
      </c>
      <c r="C99" s="57" t="s">
        <v>130</v>
      </c>
      <c r="D99" s="41" t="s">
        <v>21</v>
      </c>
      <c r="E99" s="41" t="s">
        <v>21</v>
      </c>
      <c r="F99" s="41"/>
      <c r="G99" s="535" t="s">
        <v>878</v>
      </c>
      <c r="H99" s="93" t="str">
        <f t="shared" si="90"/>
        <v>바로가기</v>
      </c>
      <c r="I99" s="543">
        <v>3</v>
      </c>
      <c r="J99" s="120">
        <v>18</v>
      </c>
      <c r="K99" s="46">
        <v>580</v>
      </c>
      <c r="L99" s="46">
        <v>640</v>
      </c>
      <c r="M99" s="265"/>
      <c r="N99" s="51"/>
      <c r="O99" s="527"/>
      <c r="P99" s="272"/>
      <c r="Q99" s="275"/>
      <c r="R99" s="51"/>
      <c r="S99" s="265"/>
      <c r="T99" s="55" t="s">
        <v>230</v>
      </c>
      <c r="U99" s="264" t="s">
        <v>226</v>
      </c>
      <c r="V99" s="525"/>
      <c r="W99" s="526"/>
      <c r="X99" s="119"/>
      <c r="Y99" s="147">
        <f>COUNTA($M99:$X99)</f>
        <v>2</v>
      </c>
      <c r="Z99" s="149">
        <f t="shared" si="100"/>
        <v>2</v>
      </c>
      <c r="AA99" s="150">
        <f t="shared" si="101"/>
        <v>0</v>
      </c>
      <c r="AB99" s="147">
        <f t="array" ref="AB99">(SUM(LEN($M99:$X99)-LEN(SUBSTITUTE($M99:$X99,"역삼","")))/LEN("역삼"))</f>
        <v>0</v>
      </c>
      <c r="AC99" s="147">
        <f t="array" ref="AC99">SUM(SUM(LEN($M99:X99)-LEN(SUBSTITUTE($M99:X99,"선릉","")))/LEN("선릉"),SUM(LEN(M99:$X99)-LEN(SUBSTITUTE($M99:$X99,"가산","")))/LEN("가산"))</f>
        <v>0</v>
      </c>
      <c r="AD99" s="150">
        <f t="shared" si="102"/>
        <v>2</v>
      </c>
      <c r="AE99" s="147">
        <f t="array" ref="AE99">(SUM(LEN($M99:$X99)-LEN(SUBSTITUTE($M99:$X99,"대전","")))/LEN("대전"))</f>
        <v>0</v>
      </c>
      <c r="AF99" s="147">
        <f t="array" ref="AF99">(SUM(LEN($M99:$X99)-LEN(SUBSTITUTE($M99:$X99,"대구","")))/LEN("대구"))</f>
        <v>1</v>
      </c>
      <c r="AG99" s="147">
        <f t="array" ref="AG99">(SUM(LEN($M99:$X99)-LEN(SUBSTITUTE($M99:$X99,"부산","")))/LEN("부산"))</f>
        <v>1</v>
      </c>
      <c r="AH99" s="147">
        <f t="array" ref="AH99">(SUM(LEN($M99:$X99)-LEN(SUBSTITUTE($M99:$X99,"광주","")))/LEN("광주"))</f>
        <v>0</v>
      </c>
      <c r="AI99" s="147">
        <f t="array" ref="AI99">SUM(SUM(LEN($M99:$X99)-LEN(SUBSTITUTE($M99:$X99,"수원","")))/LEN("수원"),SUM(LEN($M99:$X99)-LEN(SUBSTITUTE($M99:$X99,"춘천","")))/LEN("춘천"),SUM(LEN($M99:$X99)-LEN(SUBSTITUTE($M99:$X99,"의정부","")))/LEN("의정부"),SUM(LEN($M99:$X99)-LEN(SUBSTITUTE($M99:$X99,"원주","")))/LEN("원주"))</f>
        <v>0</v>
      </c>
      <c r="AJ99" s="147">
        <f t="array" ref="AJ99">(SUM(LEN($M99:$X99)-LEN(SUBSTITUTE($M99:$X99,"청주","")))/LEN("청주"))</f>
        <v>0</v>
      </c>
      <c r="AK99" s="147">
        <f t="array" ref="AK99">(SUM(LEN($M99:$X99)-LEN(SUBSTITUTE($M99:$X99,"인천","")))/LEN("인천"))</f>
        <v>0</v>
      </c>
      <c r="AL99" s="147">
        <f t="array" ref="AL99">SUM(SUM(LEN($M99:X99)-LEN(SUBSTITUTE($M99:X99,"충북","")))/LEN("충북"),SUM(LEN(M99:$X99)-LEN(SUBSTITUTE($M99:$X99,"아산","")))/LEN("아산"))</f>
        <v>0</v>
      </c>
      <c r="AM99" s="147">
        <f t="array" ref="AM99">(SUM(LEN($M99:$X99)-LEN(SUBSTITUTE($M99:$X99,"울산","")))/LEN("울산"))</f>
        <v>0</v>
      </c>
      <c r="AN99" s="147">
        <f t="array" ref="AN99">(SUM(LEN($M99:$X99)-LEN(SUBSTITUTE($M99:$X99,"창원","")))/LEN("창원"))</f>
        <v>0</v>
      </c>
      <c r="AO99" s="147">
        <f t="array" ref="AO99">(SUM(LEN($M99:$X99)-LEN(SUBSTITUTE($M99:$X99,"전주","")))/LEN("전주"))</f>
        <v>0</v>
      </c>
      <c r="AP99" s="209">
        <f t="shared" si="103"/>
        <v>6</v>
      </c>
      <c r="AQ99" s="175">
        <f t="shared" si="104"/>
        <v>0</v>
      </c>
      <c r="AR99" s="174">
        <f t="shared" si="105"/>
        <v>0</v>
      </c>
      <c r="AS99" s="174">
        <f t="shared" si="105"/>
        <v>0</v>
      </c>
      <c r="AT99" s="175">
        <f t="shared" si="106"/>
        <v>6</v>
      </c>
      <c r="AU99" s="174">
        <f t="shared" si="107"/>
        <v>0</v>
      </c>
      <c r="AV99" s="174">
        <f t="shared" si="107"/>
        <v>3</v>
      </c>
      <c r="AW99" s="174">
        <f t="shared" si="107"/>
        <v>3</v>
      </c>
      <c r="AX99" s="174">
        <f t="shared" si="107"/>
        <v>0</v>
      </c>
      <c r="AY99" s="174">
        <f t="shared" si="107"/>
        <v>0</v>
      </c>
      <c r="AZ99" s="174">
        <f t="shared" si="107"/>
        <v>0</v>
      </c>
      <c r="BA99" s="174">
        <f t="shared" si="107"/>
        <v>0</v>
      </c>
      <c r="BB99" s="174">
        <f t="shared" si="107"/>
        <v>0</v>
      </c>
      <c r="BC99" s="174">
        <f t="shared" si="107"/>
        <v>0</v>
      </c>
      <c r="BD99" s="174">
        <f t="shared" si="107"/>
        <v>0</v>
      </c>
      <c r="BE99" s="174">
        <f t="shared" si="107"/>
        <v>0</v>
      </c>
      <c r="BF99" s="640"/>
      <c r="BG99" s="640"/>
      <c r="BH99" t="str">
        <f>IF(G99="","",VLOOKUP(G99,과정코드!$A$2:$B$494,2,0))</f>
        <v>COL0104553</v>
      </c>
      <c r="BI99" s="70"/>
    </row>
    <row r="100" spans="1:61" s="39" customFormat="1" ht="23.1" customHeight="1">
      <c r="A100" s="808"/>
      <c r="B100" s="40">
        <v>84</v>
      </c>
      <c r="C100" s="57" t="s">
        <v>130</v>
      </c>
      <c r="D100" s="41" t="s">
        <v>21</v>
      </c>
      <c r="E100" s="41" t="s">
        <v>21</v>
      </c>
      <c r="F100" s="41"/>
      <c r="G100" s="535" t="s">
        <v>177</v>
      </c>
      <c r="H100" s="93" t="str">
        <f t="shared" si="90"/>
        <v>바로가기</v>
      </c>
      <c r="I100" s="543">
        <v>2</v>
      </c>
      <c r="J100" s="120">
        <v>14</v>
      </c>
      <c r="K100" s="46">
        <v>490</v>
      </c>
      <c r="L100" s="46">
        <v>540</v>
      </c>
      <c r="M100" s="276"/>
      <c r="N100" s="522"/>
      <c r="O100" s="270"/>
      <c r="P100" s="522" t="s">
        <v>88</v>
      </c>
      <c r="Q100" s="276"/>
      <c r="R100" s="522"/>
      <c r="S100" s="276"/>
      <c r="T100" s="522" t="s">
        <v>87</v>
      </c>
      <c r="U100" s="270"/>
      <c r="V100" s="522"/>
      <c r="W100" s="276"/>
      <c r="X100" s="522"/>
      <c r="Y100" s="147">
        <f>COUNTA($M100:$X100)</f>
        <v>2</v>
      </c>
      <c r="Z100" s="149">
        <f t="shared" si="100"/>
        <v>2</v>
      </c>
      <c r="AA100" s="150">
        <f t="shared" si="101"/>
        <v>0</v>
      </c>
      <c r="AB100" s="147">
        <f t="array" ref="AB100">(SUM(LEN($M100:$X100)-LEN(SUBSTITUTE($M100:$X100,"역삼","")))/LEN("역삼"))</f>
        <v>0</v>
      </c>
      <c r="AC100" s="147">
        <f t="array" ref="AC100">SUM(SUM(LEN($M100:X100)-LEN(SUBSTITUTE($M100:X100,"선릉","")))/LEN("선릉"),SUM(LEN(M100:$X100)-LEN(SUBSTITUTE($M100:$X100,"가산","")))/LEN("가산"))</f>
        <v>0</v>
      </c>
      <c r="AD100" s="150">
        <f t="shared" si="102"/>
        <v>2</v>
      </c>
      <c r="AE100" s="147">
        <f t="array" ref="AE100">(SUM(LEN($M100:$X100)-LEN(SUBSTITUTE($M100:$X100,"대전","")))/LEN("대전"))</f>
        <v>0</v>
      </c>
      <c r="AF100" s="147">
        <f t="array" ref="AF100">(SUM(LEN($M100:$X100)-LEN(SUBSTITUTE($M100:$X100,"대구","")))/LEN("대구"))</f>
        <v>1</v>
      </c>
      <c r="AG100" s="147">
        <f t="array" ref="AG100">(SUM(LEN($M100:$X100)-LEN(SUBSTITUTE($M100:$X100,"부산","")))/LEN("부산"))</f>
        <v>1</v>
      </c>
      <c r="AH100" s="147">
        <f t="array" ref="AH100">(SUM(LEN($M100:$X100)-LEN(SUBSTITUTE($M100:$X100,"광주","")))/LEN("광주"))</f>
        <v>0</v>
      </c>
      <c r="AI100" s="147">
        <f t="array" ref="AI100">SUM(SUM(LEN($M100:$X100)-LEN(SUBSTITUTE($M100:$X100,"수원","")))/LEN("수원"),SUM(LEN($M100:$X100)-LEN(SUBSTITUTE($M100:$X100,"춘천","")))/LEN("춘천"),SUM(LEN($M100:$X100)-LEN(SUBSTITUTE($M100:$X100,"의정부","")))/LEN("의정부"),SUM(LEN($M100:$X100)-LEN(SUBSTITUTE($M100:$X100,"원주","")))/LEN("원주"))</f>
        <v>0</v>
      </c>
      <c r="AJ100" s="147">
        <f t="array" ref="AJ100">(SUM(LEN($M100:$X100)-LEN(SUBSTITUTE($M100:$X100,"청주","")))/LEN("청주"))</f>
        <v>0</v>
      </c>
      <c r="AK100" s="147">
        <f t="array" ref="AK100">(SUM(LEN($M100:$X100)-LEN(SUBSTITUTE($M100:$X100,"인천","")))/LEN("인천"))</f>
        <v>0</v>
      </c>
      <c r="AL100" s="147">
        <f t="array" ref="AL100">SUM(SUM(LEN($M100:X100)-LEN(SUBSTITUTE($M100:X100,"충북","")))/LEN("충북"),SUM(LEN(M100:$X100)-LEN(SUBSTITUTE($M100:$X100,"아산","")))/LEN("아산"))</f>
        <v>0</v>
      </c>
      <c r="AM100" s="147">
        <f t="array" ref="AM100">(SUM(LEN($M100:$X100)-LEN(SUBSTITUTE($M100:$X100,"울산","")))/LEN("울산"))</f>
        <v>0</v>
      </c>
      <c r="AN100" s="147">
        <f t="array" ref="AN100">(SUM(LEN($M100:$X100)-LEN(SUBSTITUTE($M100:$X100,"창원","")))/LEN("창원"))</f>
        <v>0</v>
      </c>
      <c r="AO100" s="147">
        <f t="array" ref="AO100">(SUM(LEN($M100:$X100)-LEN(SUBSTITUTE($M100:$X100,"전주","")))/LEN("전주"))</f>
        <v>0</v>
      </c>
      <c r="AP100" s="209">
        <f t="shared" si="103"/>
        <v>4</v>
      </c>
      <c r="AQ100" s="175">
        <f t="shared" si="104"/>
        <v>0</v>
      </c>
      <c r="AR100" s="174">
        <f t="shared" si="105"/>
        <v>0</v>
      </c>
      <c r="AS100" s="174">
        <f t="shared" si="105"/>
        <v>0</v>
      </c>
      <c r="AT100" s="175">
        <f t="shared" si="106"/>
        <v>4</v>
      </c>
      <c r="AU100" s="174">
        <f t="shared" si="107"/>
        <v>0</v>
      </c>
      <c r="AV100" s="174">
        <f t="shared" si="107"/>
        <v>2</v>
      </c>
      <c r="AW100" s="174">
        <f t="shared" si="107"/>
        <v>2</v>
      </c>
      <c r="AX100" s="174">
        <f t="shared" si="107"/>
        <v>0</v>
      </c>
      <c r="AY100" s="174">
        <f t="shared" si="107"/>
        <v>0</v>
      </c>
      <c r="AZ100" s="174">
        <f t="shared" si="107"/>
        <v>0</v>
      </c>
      <c r="BA100" s="174">
        <f t="shared" si="107"/>
        <v>0</v>
      </c>
      <c r="BB100" s="174">
        <f t="shared" si="107"/>
        <v>0</v>
      </c>
      <c r="BC100" s="174">
        <f t="shared" si="107"/>
        <v>0</v>
      </c>
      <c r="BD100" s="174">
        <f t="shared" si="107"/>
        <v>0</v>
      </c>
      <c r="BE100" s="174">
        <f t="shared" si="107"/>
        <v>0</v>
      </c>
      <c r="BF100" s="640"/>
      <c r="BG100" s="640"/>
      <c r="BH100" t="str">
        <f>IF(G100="","",VLOOKUP(G100,과정코드!$A$2:$B$494,2,0))</f>
        <v>COL0104555</v>
      </c>
      <c r="BI100" s="70"/>
    </row>
    <row r="101" spans="1:61" s="39" customFormat="1" ht="23.1" customHeight="1">
      <c r="A101" s="808"/>
      <c r="B101" s="40">
        <v>85</v>
      </c>
      <c r="C101" s="57" t="s">
        <v>130</v>
      </c>
      <c r="D101" s="41" t="s">
        <v>21</v>
      </c>
      <c r="E101" s="41" t="s">
        <v>21</v>
      </c>
      <c r="F101" s="41"/>
      <c r="G101" s="534" t="s">
        <v>178</v>
      </c>
      <c r="H101" s="93" t="str">
        <f t="shared" si="90"/>
        <v>바로가기</v>
      </c>
      <c r="I101" s="541">
        <v>3</v>
      </c>
      <c r="J101" s="50">
        <v>21</v>
      </c>
      <c r="K101" s="46">
        <v>620</v>
      </c>
      <c r="L101" s="46">
        <v>640</v>
      </c>
      <c r="M101" s="265"/>
      <c r="N101" s="55" t="s">
        <v>235</v>
      </c>
      <c r="O101" s="264"/>
      <c r="P101" s="528" t="s">
        <v>871</v>
      </c>
      <c r="Q101" s="527"/>
      <c r="R101" s="55"/>
      <c r="S101" s="265"/>
      <c r="T101" s="51" t="s">
        <v>790</v>
      </c>
      <c r="U101" s="264"/>
      <c r="V101" s="525"/>
      <c r="W101" s="266"/>
      <c r="X101" s="119"/>
      <c r="Y101" s="147">
        <f>COUNTA($M101:$X101)</f>
        <v>3</v>
      </c>
      <c r="Z101" s="149">
        <f t="shared" si="100"/>
        <v>3</v>
      </c>
      <c r="AA101" s="150">
        <f t="shared" si="101"/>
        <v>0</v>
      </c>
      <c r="AB101" s="147">
        <f t="array" ref="AB101">(SUM(LEN($M101:$X101)-LEN(SUBSTITUTE($M101:$X101,"역삼","")))/LEN("역삼"))</f>
        <v>0</v>
      </c>
      <c r="AC101" s="147">
        <f t="array" ref="AC101">SUM(SUM(LEN($M101:X101)-LEN(SUBSTITUTE($M101:X101,"선릉","")))/LEN("선릉"),SUM(LEN(M101:$X101)-LEN(SUBSTITUTE($M101:$X101,"가산","")))/LEN("가산"))</f>
        <v>0</v>
      </c>
      <c r="AD101" s="150">
        <f t="shared" si="102"/>
        <v>3</v>
      </c>
      <c r="AE101" s="147">
        <f t="array" ref="AE101">(SUM(LEN($M101:$X101)-LEN(SUBSTITUTE($M101:$X101,"대전","")))/LEN("대전"))</f>
        <v>0</v>
      </c>
      <c r="AF101" s="147">
        <f t="array" ref="AF101">(SUM(LEN($M101:$X101)-LEN(SUBSTITUTE($M101:$X101,"대구","")))/LEN("대구"))</f>
        <v>1</v>
      </c>
      <c r="AG101" s="147">
        <f t="array" ref="AG101">(SUM(LEN($M101:$X101)-LEN(SUBSTITUTE($M101:$X101,"부산","")))/LEN("부산"))</f>
        <v>2</v>
      </c>
      <c r="AH101" s="147">
        <f t="array" ref="AH101">(SUM(LEN($M101:$X101)-LEN(SUBSTITUTE($M101:$X101,"광주","")))/LEN("광주"))</f>
        <v>0</v>
      </c>
      <c r="AI101" s="147">
        <f t="array" ref="AI101">SUM(SUM(LEN($M101:$X101)-LEN(SUBSTITUTE($M101:$X101,"수원","")))/LEN("수원"),SUM(LEN($M101:$X101)-LEN(SUBSTITUTE($M101:$X101,"춘천","")))/LEN("춘천"),SUM(LEN($M101:$X101)-LEN(SUBSTITUTE($M101:$X101,"의정부","")))/LEN("의정부"),SUM(LEN($M101:$X101)-LEN(SUBSTITUTE($M101:$X101,"원주","")))/LEN("원주"))</f>
        <v>0</v>
      </c>
      <c r="AJ101" s="147">
        <f t="array" ref="AJ101">(SUM(LEN($M101:$X101)-LEN(SUBSTITUTE($M101:$X101,"청주","")))/LEN("청주"))</f>
        <v>0</v>
      </c>
      <c r="AK101" s="147">
        <f t="array" ref="AK101">(SUM(LEN($M101:$X101)-LEN(SUBSTITUTE($M101:$X101,"인천","")))/LEN("인천"))</f>
        <v>0</v>
      </c>
      <c r="AL101" s="147">
        <f t="array" ref="AL101">SUM(SUM(LEN($M101:X101)-LEN(SUBSTITUTE($M101:X101,"충북","")))/LEN("충북"),SUM(LEN(M101:$X101)-LEN(SUBSTITUTE($M101:$X101,"아산","")))/LEN("아산"))</f>
        <v>0</v>
      </c>
      <c r="AM101" s="147">
        <f t="array" ref="AM101">(SUM(LEN($M101:$X101)-LEN(SUBSTITUTE($M101:$X101,"울산","")))/LEN("울산"))</f>
        <v>0</v>
      </c>
      <c r="AN101" s="147">
        <f t="array" ref="AN101">(SUM(LEN($M101:$X101)-LEN(SUBSTITUTE($M101:$X101,"창원","")))/LEN("창원"))</f>
        <v>0</v>
      </c>
      <c r="AO101" s="147">
        <f t="array" ref="AO101">(SUM(LEN($M101:$X101)-LEN(SUBSTITUTE($M101:$X101,"전주","")))/LEN("전주"))</f>
        <v>0</v>
      </c>
      <c r="AP101" s="209">
        <f t="shared" si="103"/>
        <v>9</v>
      </c>
      <c r="AQ101" s="175">
        <f t="shared" si="104"/>
        <v>0</v>
      </c>
      <c r="AR101" s="174">
        <f t="shared" si="105"/>
        <v>0</v>
      </c>
      <c r="AS101" s="174">
        <f t="shared" si="105"/>
        <v>0</v>
      </c>
      <c r="AT101" s="175">
        <f t="shared" si="106"/>
        <v>9</v>
      </c>
      <c r="AU101" s="174">
        <f t="shared" si="107"/>
        <v>0</v>
      </c>
      <c r="AV101" s="174">
        <f t="shared" si="107"/>
        <v>3</v>
      </c>
      <c r="AW101" s="174">
        <f t="shared" si="107"/>
        <v>6</v>
      </c>
      <c r="AX101" s="174">
        <f t="shared" si="107"/>
        <v>0</v>
      </c>
      <c r="AY101" s="174">
        <f t="shared" si="107"/>
        <v>0</v>
      </c>
      <c r="AZ101" s="174">
        <f t="shared" si="107"/>
        <v>0</v>
      </c>
      <c r="BA101" s="174">
        <f t="shared" si="107"/>
        <v>0</v>
      </c>
      <c r="BB101" s="174">
        <f t="shared" si="107"/>
        <v>0</v>
      </c>
      <c r="BC101" s="174">
        <f t="shared" si="107"/>
        <v>0</v>
      </c>
      <c r="BD101" s="174">
        <f t="shared" si="107"/>
        <v>0</v>
      </c>
      <c r="BE101" s="174">
        <f t="shared" si="107"/>
        <v>0</v>
      </c>
      <c r="BF101" s="640"/>
      <c r="BG101" s="640"/>
      <c r="BH101" t="str">
        <f>IF(G101="","",VLOOKUP(G101,과정코드!$A$2:$B$494,2,0))</f>
        <v>COL0104556</v>
      </c>
      <c r="BI101" s="70"/>
    </row>
    <row r="102" spans="1:61" s="39" customFormat="1" ht="23.1" customHeight="1">
      <c r="A102" s="808"/>
      <c r="B102" s="40">
        <v>86</v>
      </c>
      <c r="C102" s="57" t="s">
        <v>130</v>
      </c>
      <c r="D102" s="41" t="s">
        <v>21</v>
      </c>
      <c r="E102" s="41" t="s">
        <v>21</v>
      </c>
      <c r="F102" s="41"/>
      <c r="G102" s="534" t="s">
        <v>234</v>
      </c>
      <c r="H102" s="93" t="str">
        <f t="shared" si="90"/>
        <v>바로가기</v>
      </c>
      <c r="I102" s="541">
        <v>2</v>
      </c>
      <c r="J102" s="50">
        <v>14</v>
      </c>
      <c r="K102" s="46">
        <v>490</v>
      </c>
      <c r="L102" s="46">
        <v>540</v>
      </c>
      <c r="M102" s="266"/>
      <c r="N102" s="525"/>
      <c r="O102" s="526" t="s">
        <v>224</v>
      </c>
      <c r="P102" s="525"/>
      <c r="Q102" s="526" t="s">
        <v>82</v>
      </c>
      <c r="R102" s="525" t="s">
        <v>245</v>
      </c>
      <c r="S102" s="526"/>
      <c r="T102" s="413"/>
      <c r="U102" s="526"/>
      <c r="V102" s="449"/>
      <c r="W102" s="526" t="s">
        <v>76</v>
      </c>
      <c r="X102" s="525"/>
      <c r="Y102" s="147">
        <v>15</v>
      </c>
      <c r="Z102" s="149">
        <f t="shared" si="100"/>
        <v>4</v>
      </c>
      <c r="AA102" s="150">
        <f t="shared" si="101"/>
        <v>0</v>
      </c>
      <c r="AB102" s="147">
        <f t="array" ref="AB102">(SUM(LEN($M102:$X102)-LEN(SUBSTITUTE($M102:$X102,"역삼","")))/LEN("역삼"))</f>
        <v>0</v>
      </c>
      <c r="AC102" s="147">
        <f t="array" ref="AC102">SUM(SUM(LEN($M102:X102)-LEN(SUBSTITUTE($M102:X102,"선릉","")))/LEN("선릉"),SUM(LEN(M102:$X102)-LEN(SUBSTITUTE($M102:$X102,"가산","")))/LEN("가산"))</f>
        <v>0</v>
      </c>
      <c r="AD102" s="150">
        <f t="shared" si="102"/>
        <v>4</v>
      </c>
      <c r="AE102" s="147">
        <f t="array" ref="AE102">(SUM(LEN($M102:$X102)-LEN(SUBSTITUTE($M102:$X102,"대전","")))/LEN("대전"))</f>
        <v>0</v>
      </c>
      <c r="AF102" s="147">
        <f t="array" ref="AF102">(SUM(LEN($M102:$X102)-LEN(SUBSTITUTE($M102:$X102,"대구","")))/LEN("대구"))</f>
        <v>2</v>
      </c>
      <c r="AG102" s="147">
        <f t="array" ref="AG102">(SUM(LEN($M102:$X102)-LEN(SUBSTITUTE($M102:$X102,"부산","")))/LEN("부산"))</f>
        <v>2</v>
      </c>
      <c r="AH102" s="147">
        <f t="array" ref="AH102">(SUM(LEN($M102:$X102)-LEN(SUBSTITUTE($M102:$X102,"광주","")))/LEN("광주"))</f>
        <v>0</v>
      </c>
      <c r="AI102" s="147">
        <f t="array" ref="AI102">SUM(SUM(LEN($M102:$X102)-LEN(SUBSTITUTE($M102:$X102,"수원","")))/LEN("수원"),SUM(LEN($M102:$X102)-LEN(SUBSTITUTE($M102:$X102,"춘천","")))/LEN("춘천"),SUM(LEN($M102:$X102)-LEN(SUBSTITUTE($M102:$X102,"의정부","")))/LEN("의정부"),SUM(LEN($M102:$X102)-LEN(SUBSTITUTE($M102:$X102,"원주","")))/LEN("원주"))</f>
        <v>0</v>
      </c>
      <c r="AJ102" s="147">
        <f t="array" ref="AJ102">(SUM(LEN($M102:$X102)-LEN(SUBSTITUTE($M102:$X102,"청주","")))/LEN("청주"))</f>
        <v>0</v>
      </c>
      <c r="AK102" s="147">
        <f t="array" ref="AK102">(SUM(LEN($M102:$X102)-LEN(SUBSTITUTE($M102:$X102,"인천","")))/LEN("인천"))</f>
        <v>0</v>
      </c>
      <c r="AL102" s="147">
        <f t="array" ref="AL102">SUM(SUM(LEN($M102:X102)-LEN(SUBSTITUTE($M102:X102,"충북","")))/LEN("충북"),SUM(LEN(M102:$X102)-LEN(SUBSTITUTE($M102:$X102,"아산","")))/LEN("아산"))</f>
        <v>0</v>
      </c>
      <c r="AM102" s="147">
        <f t="array" ref="AM102">(SUM(LEN($M102:$X102)-LEN(SUBSTITUTE($M102:$X102,"울산","")))/LEN("울산"))</f>
        <v>0</v>
      </c>
      <c r="AN102" s="147">
        <f t="array" ref="AN102">(SUM(LEN($M102:$X102)-LEN(SUBSTITUTE($M102:$X102,"창원","")))/LEN("창원"))</f>
        <v>0</v>
      </c>
      <c r="AO102" s="147">
        <f t="array" ref="AO102">(SUM(LEN($M102:$X102)-LEN(SUBSTITUTE($M102:$X102,"전주","")))/LEN("전주"))</f>
        <v>0</v>
      </c>
      <c r="AP102" s="209">
        <f t="shared" si="103"/>
        <v>8</v>
      </c>
      <c r="AQ102" s="175">
        <f t="shared" si="104"/>
        <v>0</v>
      </c>
      <c r="AR102" s="174">
        <f t="shared" si="105"/>
        <v>0</v>
      </c>
      <c r="AS102" s="174">
        <f t="shared" si="105"/>
        <v>0</v>
      </c>
      <c r="AT102" s="175">
        <f t="shared" si="106"/>
        <v>8</v>
      </c>
      <c r="AU102" s="174">
        <f t="shared" si="107"/>
        <v>0</v>
      </c>
      <c r="AV102" s="174">
        <f t="shared" si="107"/>
        <v>4</v>
      </c>
      <c r="AW102" s="174">
        <f t="shared" si="107"/>
        <v>4</v>
      </c>
      <c r="AX102" s="174">
        <f t="shared" si="107"/>
        <v>0</v>
      </c>
      <c r="AY102" s="174">
        <f t="shared" si="107"/>
        <v>0</v>
      </c>
      <c r="AZ102" s="174">
        <f t="shared" si="107"/>
        <v>0</v>
      </c>
      <c r="BA102" s="174">
        <f t="shared" si="107"/>
        <v>0</v>
      </c>
      <c r="BB102" s="174">
        <f t="shared" si="107"/>
        <v>0</v>
      </c>
      <c r="BC102" s="174">
        <f t="shared" si="107"/>
        <v>0</v>
      </c>
      <c r="BD102" s="174">
        <f t="shared" si="107"/>
        <v>0</v>
      </c>
      <c r="BE102" s="174">
        <f t="shared" si="107"/>
        <v>0</v>
      </c>
      <c r="BF102" s="640"/>
      <c r="BG102" s="640"/>
      <c r="BH102" t="str">
        <f>IF(G102="","",VLOOKUP(G102,과정코드!$A$2:$B$494,2,0))</f>
        <v>COL0104557</v>
      </c>
      <c r="BI102" s="70"/>
    </row>
    <row r="103" spans="1:61" s="39" customFormat="1" ht="23.1" customHeight="1">
      <c r="A103" s="808"/>
      <c r="B103" s="40">
        <v>87</v>
      </c>
      <c r="C103" s="57" t="s">
        <v>130</v>
      </c>
      <c r="D103" s="41" t="s">
        <v>21</v>
      </c>
      <c r="E103" s="41" t="s">
        <v>21</v>
      </c>
      <c r="F103" s="41"/>
      <c r="G103" s="534" t="s">
        <v>864</v>
      </c>
      <c r="H103" s="93" t="str">
        <f t="shared" si="90"/>
        <v>바로가기</v>
      </c>
      <c r="I103" s="542">
        <v>2</v>
      </c>
      <c r="J103" s="525">
        <v>14</v>
      </c>
      <c r="K103" s="121">
        <v>490</v>
      </c>
      <c r="L103" s="121">
        <v>540</v>
      </c>
      <c r="M103" s="270"/>
      <c r="N103" s="271"/>
      <c r="O103" s="270"/>
      <c r="P103" s="271" t="s">
        <v>90</v>
      </c>
      <c r="Q103" s="268"/>
      <c r="R103" s="271"/>
      <c r="S103" s="277"/>
      <c r="T103" s="271" t="s">
        <v>107</v>
      </c>
      <c r="U103" s="270"/>
      <c r="V103" s="269"/>
      <c r="W103" s="268" t="s">
        <v>228</v>
      </c>
      <c r="X103" s="269"/>
      <c r="Y103" s="147">
        <f>COUNTA($M103:$X103)</f>
        <v>3</v>
      </c>
      <c r="Z103" s="149">
        <f t="shared" si="100"/>
        <v>3</v>
      </c>
      <c r="AA103" s="150">
        <f t="shared" si="101"/>
        <v>0</v>
      </c>
      <c r="AB103" s="147">
        <f t="array" ref="AB103">(SUM(LEN($M103:$X103)-LEN(SUBSTITUTE($M103:$X103,"역삼","")))/LEN("역삼"))</f>
        <v>0</v>
      </c>
      <c r="AC103" s="147">
        <f t="array" ref="AC103">SUM(SUM(LEN($M103:X103)-LEN(SUBSTITUTE($M103:X103,"선릉","")))/LEN("선릉"),SUM(LEN(M103:$X103)-LEN(SUBSTITUTE($M103:$X103,"가산","")))/LEN("가산"))</f>
        <v>0</v>
      </c>
      <c r="AD103" s="150">
        <f t="shared" si="102"/>
        <v>3</v>
      </c>
      <c r="AE103" s="147">
        <f t="array" ref="AE103">(SUM(LEN($M103:$X103)-LEN(SUBSTITUTE($M103:$X103,"대전","")))/LEN("대전"))</f>
        <v>0</v>
      </c>
      <c r="AF103" s="147">
        <f t="array" ref="AF103">(SUM(LEN($M103:$X103)-LEN(SUBSTITUTE($M103:$X103,"대구","")))/LEN("대구"))</f>
        <v>1</v>
      </c>
      <c r="AG103" s="147">
        <f t="array" ref="AG103">(SUM(LEN($M103:$X103)-LEN(SUBSTITUTE($M103:$X103,"부산","")))/LEN("부산"))</f>
        <v>2</v>
      </c>
      <c r="AH103" s="147">
        <f t="array" ref="AH103">(SUM(LEN($M103:$X103)-LEN(SUBSTITUTE($M103:$X103,"광주","")))/LEN("광주"))</f>
        <v>0</v>
      </c>
      <c r="AI103" s="147">
        <f t="array" ref="AI103">SUM(SUM(LEN($M103:$X103)-LEN(SUBSTITUTE($M103:$X103,"수원","")))/LEN("수원"),SUM(LEN($M103:$X103)-LEN(SUBSTITUTE($M103:$X103,"춘천","")))/LEN("춘천"),SUM(LEN($M103:$X103)-LEN(SUBSTITUTE($M103:$X103,"의정부","")))/LEN("의정부"),SUM(LEN($M103:$X103)-LEN(SUBSTITUTE($M103:$X103,"원주","")))/LEN("원주"))</f>
        <v>0</v>
      </c>
      <c r="AJ103" s="147">
        <f t="array" ref="AJ103">(SUM(LEN($M103:$X103)-LEN(SUBSTITUTE($M103:$X103,"청주","")))/LEN("청주"))</f>
        <v>0</v>
      </c>
      <c r="AK103" s="147">
        <f t="array" ref="AK103">(SUM(LEN($M103:$X103)-LEN(SUBSTITUTE($M103:$X103,"인천","")))/LEN("인천"))</f>
        <v>0</v>
      </c>
      <c r="AL103" s="147">
        <f t="array" ref="AL103">SUM(SUM(LEN($M103:X103)-LEN(SUBSTITUTE($M103:X103,"충북","")))/LEN("충북"),SUM(LEN(M103:$X103)-LEN(SUBSTITUTE($M103:$X103,"아산","")))/LEN("아산"))</f>
        <v>0</v>
      </c>
      <c r="AM103" s="147">
        <f t="array" ref="AM103">(SUM(LEN($M103:$X103)-LEN(SUBSTITUTE($M103:$X103,"울산","")))/LEN("울산"))</f>
        <v>0</v>
      </c>
      <c r="AN103" s="147">
        <f t="array" ref="AN103">(SUM(LEN($M103:$X103)-LEN(SUBSTITUTE($M103:$X103,"창원","")))/LEN("창원"))</f>
        <v>0</v>
      </c>
      <c r="AO103" s="147">
        <f t="array" ref="AO103">(SUM(LEN($M103:$X103)-LEN(SUBSTITUTE($M103:$X103,"전주","")))/LEN("전주"))</f>
        <v>0</v>
      </c>
      <c r="AP103" s="209">
        <f t="shared" si="103"/>
        <v>6</v>
      </c>
      <c r="AQ103" s="175">
        <f t="shared" si="104"/>
        <v>0</v>
      </c>
      <c r="AR103" s="174">
        <f t="shared" si="105"/>
        <v>0</v>
      </c>
      <c r="AS103" s="174">
        <f t="shared" si="105"/>
        <v>0</v>
      </c>
      <c r="AT103" s="175">
        <f t="shared" si="106"/>
        <v>6</v>
      </c>
      <c r="AU103" s="174">
        <f t="shared" si="107"/>
        <v>0</v>
      </c>
      <c r="AV103" s="174">
        <f t="shared" si="107"/>
        <v>2</v>
      </c>
      <c r="AW103" s="174">
        <f t="shared" si="107"/>
        <v>4</v>
      </c>
      <c r="AX103" s="174">
        <f t="shared" si="107"/>
        <v>0</v>
      </c>
      <c r="AY103" s="174">
        <f t="shared" si="107"/>
        <v>0</v>
      </c>
      <c r="AZ103" s="174">
        <f t="shared" si="107"/>
        <v>0</v>
      </c>
      <c r="BA103" s="174">
        <f t="shared" si="107"/>
        <v>0</v>
      </c>
      <c r="BB103" s="174">
        <f t="shared" si="107"/>
        <v>0</v>
      </c>
      <c r="BC103" s="174">
        <f t="shared" si="107"/>
        <v>0</v>
      </c>
      <c r="BD103" s="174">
        <f t="shared" si="107"/>
        <v>0</v>
      </c>
      <c r="BE103" s="174">
        <f t="shared" si="107"/>
        <v>0</v>
      </c>
      <c r="BF103" s="640"/>
      <c r="BG103" s="640"/>
      <c r="BH103" t="str">
        <f>IF(G103="","",VLOOKUP(G103,과정코드!$A$2:$B$494,2,0))</f>
        <v>COL0104558</v>
      </c>
      <c r="BI103" s="70"/>
    </row>
    <row r="104" spans="1:61" s="39" customFormat="1" ht="23.1" customHeight="1">
      <c r="A104" s="808"/>
      <c r="B104" s="40">
        <v>88</v>
      </c>
      <c r="C104" s="57" t="s">
        <v>130</v>
      </c>
      <c r="D104" s="41" t="s">
        <v>21</v>
      </c>
      <c r="E104" s="41" t="s">
        <v>21</v>
      </c>
      <c r="F104" s="41"/>
      <c r="G104" s="534" t="s">
        <v>862</v>
      </c>
      <c r="H104" s="93" t="str">
        <f t="shared" si="90"/>
        <v>바로가기</v>
      </c>
      <c r="I104" s="541">
        <v>2</v>
      </c>
      <c r="J104" s="50">
        <v>14</v>
      </c>
      <c r="K104" s="46">
        <v>490</v>
      </c>
      <c r="L104" s="46">
        <v>540</v>
      </c>
      <c r="M104" s="526"/>
      <c r="N104" s="525"/>
      <c r="O104" s="526"/>
      <c r="P104" s="525"/>
      <c r="Q104" s="526" t="s">
        <v>274</v>
      </c>
      <c r="R104" s="525"/>
      <c r="S104" s="526" t="s">
        <v>119</v>
      </c>
      <c r="T104" s="525"/>
      <c r="U104" s="526"/>
      <c r="V104" s="525"/>
      <c r="W104" s="266"/>
      <c r="X104" s="525"/>
      <c r="Y104" s="147">
        <f>COUNTA($M104:$X104)</f>
        <v>2</v>
      </c>
      <c r="Z104" s="149">
        <f t="shared" si="100"/>
        <v>2</v>
      </c>
      <c r="AA104" s="150">
        <f t="shared" si="101"/>
        <v>0</v>
      </c>
      <c r="AB104" s="147">
        <f t="array" ref="AB104">(SUM(LEN($M104:$X104)-LEN(SUBSTITUTE($M104:$X104,"역삼","")))/LEN("역삼"))</f>
        <v>0</v>
      </c>
      <c r="AC104" s="147">
        <f t="array" ref="AC104">SUM(SUM(LEN($M104:X104)-LEN(SUBSTITUTE($M104:X104,"선릉","")))/LEN("선릉"),SUM(LEN(M104:$X104)-LEN(SUBSTITUTE($M104:$X104,"가산","")))/LEN("가산"))</f>
        <v>0</v>
      </c>
      <c r="AD104" s="150">
        <f t="shared" si="102"/>
        <v>2</v>
      </c>
      <c r="AE104" s="147">
        <f t="array" ref="AE104">(SUM(LEN($M104:$X104)-LEN(SUBSTITUTE($M104:$X104,"대전","")))/LEN("대전"))</f>
        <v>0</v>
      </c>
      <c r="AF104" s="147">
        <f t="array" ref="AF104">(SUM(LEN($M104:$X104)-LEN(SUBSTITUTE($M104:$X104,"대구","")))/LEN("대구"))</f>
        <v>1</v>
      </c>
      <c r="AG104" s="147">
        <f t="array" ref="AG104">(SUM(LEN($M104:$X104)-LEN(SUBSTITUTE($M104:$X104,"부산","")))/LEN("부산"))</f>
        <v>1</v>
      </c>
      <c r="AH104" s="147">
        <f t="array" ref="AH104">(SUM(LEN($M104:$X104)-LEN(SUBSTITUTE($M104:$X104,"광주","")))/LEN("광주"))</f>
        <v>0</v>
      </c>
      <c r="AI104" s="147">
        <f t="array" ref="AI104">SUM(SUM(LEN($M104:$X104)-LEN(SUBSTITUTE($M104:$X104,"수원","")))/LEN("수원"),SUM(LEN($M104:$X104)-LEN(SUBSTITUTE($M104:$X104,"춘천","")))/LEN("춘천"),SUM(LEN($M104:$X104)-LEN(SUBSTITUTE($M104:$X104,"의정부","")))/LEN("의정부"),SUM(LEN($M104:$X104)-LEN(SUBSTITUTE($M104:$X104,"원주","")))/LEN("원주"))</f>
        <v>0</v>
      </c>
      <c r="AJ104" s="147">
        <f t="array" ref="AJ104">(SUM(LEN($M104:$X104)-LEN(SUBSTITUTE($M104:$X104,"청주","")))/LEN("청주"))</f>
        <v>0</v>
      </c>
      <c r="AK104" s="147">
        <f t="array" ref="AK104">(SUM(LEN($M104:$X104)-LEN(SUBSTITUTE($M104:$X104,"인천","")))/LEN("인천"))</f>
        <v>0</v>
      </c>
      <c r="AL104" s="147">
        <f t="array" ref="AL104">SUM(SUM(LEN($M104:X104)-LEN(SUBSTITUTE($M104:X104,"충북","")))/LEN("충북"),SUM(LEN(M104:$X104)-LEN(SUBSTITUTE($M104:$X104,"아산","")))/LEN("아산"))</f>
        <v>0</v>
      </c>
      <c r="AM104" s="147">
        <f t="array" ref="AM104">(SUM(LEN($M104:$X104)-LEN(SUBSTITUTE($M104:$X104,"울산","")))/LEN("울산"))</f>
        <v>0</v>
      </c>
      <c r="AN104" s="147">
        <f t="array" ref="AN104">(SUM(LEN($M104:$X104)-LEN(SUBSTITUTE($M104:$X104,"창원","")))/LEN("창원"))</f>
        <v>0</v>
      </c>
      <c r="AO104" s="147">
        <f t="array" ref="AO104">(SUM(LEN($M104:$X104)-LEN(SUBSTITUTE($M104:$X104,"전주","")))/LEN("전주"))</f>
        <v>0</v>
      </c>
      <c r="AP104" s="209">
        <f t="shared" si="103"/>
        <v>4</v>
      </c>
      <c r="AQ104" s="175">
        <f t="shared" si="104"/>
        <v>0</v>
      </c>
      <c r="AR104" s="174">
        <f t="shared" si="105"/>
        <v>0</v>
      </c>
      <c r="AS104" s="174">
        <f t="shared" si="105"/>
        <v>0</v>
      </c>
      <c r="AT104" s="175">
        <f t="shared" si="106"/>
        <v>4</v>
      </c>
      <c r="AU104" s="174">
        <f t="shared" si="107"/>
        <v>0</v>
      </c>
      <c r="AV104" s="174">
        <f t="shared" si="107"/>
        <v>2</v>
      </c>
      <c r="AW104" s="174">
        <f t="shared" si="107"/>
        <v>2</v>
      </c>
      <c r="AX104" s="174">
        <f t="shared" si="107"/>
        <v>0</v>
      </c>
      <c r="AY104" s="174">
        <f t="shared" si="107"/>
        <v>0</v>
      </c>
      <c r="AZ104" s="174">
        <f t="shared" si="107"/>
        <v>0</v>
      </c>
      <c r="BA104" s="174">
        <f t="shared" si="107"/>
        <v>0</v>
      </c>
      <c r="BB104" s="174">
        <f t="shared" si="107"/>
        <v>0</v>
      </c>
      <c r="BC104" s="174">
        <f t="shared" si="107"/>
        <v>0</v>
      </c>
      <c r="BD104" s="174">
        <f t="shared" si="107"/>
        <v>0</v>
      </c>
      <c r="BE104" s="174">
        <f t="shared" si="107"/>
        <v>0</v>
      </c>
      <c r="BF104" s="640"/>
      <c r="BG104" s="640"/>
      <c r="BH104" t="str">
        <f>IF(G104="","",VLOOKUP(G104,과정코드!$A$2:$B$494,2,0))</f>
        <v>COL0104559</v>
      </c>
      <c r="BI104" s="70"/>
    </row>
    <row r="105" spans="1:61" s="39" customFormat="1" ht="23.1" customHeight="1">
      <c r="A105" s="808"/>
      <c r="B105" s="40">
        <v>89</v>
      </c>
      <c r="C105" s="57" t="s">
        <v>130</v>
      </c>
      <c r="D105" s="41" t="s">
        <v>21</v>
      </c>
      <c r="E105" s="41"/>
      <c r="F105" s="41"/>
      <c r="G105" s="535" t="s">
        <v>183</v>
      </c>
      <c r="H105" s="93" t="str">
        <f t="shared" si="90"/>
        <v>바로가기</v>
      </c>
      <c r="I105" s="543">
        <v>3</v>
      </c>
      <c r="J105" s="120">
        <v>23</v>
      </c>
      <c r="K105" s="46">
        <v>660</v>
      </c>
      <c r="L105" s="46">
        <v>700</v>
      </c>
      <c r="M105" s="265"/>
      <c r="N105" s="55"/>
      <c r="O105" s="265"/>
      <c r="P105" s="272"/>
      <c r="Q105" s="264"/>
      <c r="R105" s="51"/>
      <c r="S105" s="278" t="s">
        <v>859</v>
      </c>
      <c r="T105" s="55"/>
      <c r="U105" s="264"/>
      <c r="V105" s="525" t="s">
        <v>230</v>
      </c>
      <c r="W105" s="266" t="s">
        <v>111</v>
      </c>
      <c r="X105" s="119"/>
      <c r="Y105" s="147">
        <v>6</v>
      </c>
      <c r="Z105" s="149">
        <f t="shared" si="100"/>
        <v>2</v>
      </c>
      <c r="AA105" s="150">
        <f t="shared" si="101"/>
        <v>0</v>
      </c>
      <c r="AB105" s="147">
        <f t="array" ref="AB105">(SUM(LEN($M105:$X105)-LEN(SUBSTITUTE($M105:$X105,"역삼","")))/LEN("역삼"))</f>
        <v>0</v>
      </c>
      <c r="AC105" s="147">
        <f t="array" ref="AC105">SUM(SUM(LEN($M105:X105)-LEN(SUBSTITUTE($M105:X105,"선릉","")))/LEN("선릉"),SUM(LEN(M105:$X105)-LEN(SUBSTITUTE($M105:$X105,"가산","")))/LEN("가산"))</f>
        <v>0</v>
      </c>
      <c r="AD105" s="150">
        <f t="shared" si="102"/>
        <v>2</v>
      </c>
      <c r="AE105" s="147">
        <f t="array" ref="AE105">(SUM(LEN($M105:$X105)-LEN(SUBSTITUTE($M105:$X105,"대전","")))/LEN("대전"))</f>
        <v>0</v>
      </c>
      <c r="AF105" s="147">
        <f t="array" ref="AF105">(SUM(LEN($M105:$X105)-LEN(SUBSTITUTE($M105:$X105,"대구","")))/LEN("대구"))</f>
        <v>1</v>
      </c>
      <c r="AG105" s="147">
        <f t="array" ref="AG105">(SUM(LEN($M105:$X105)-LEN(SUBSTITUTE($M105:$X105,"부산","")))/LEN("부산"))</f>
        <v>1</v>
      </c>
      <c r="AH105" s="147">
        <f t="array" ref="AH105">(SUM(LEN($M105:$X105)-LEN(SUBSTITUTE($M105:$X105,"광주","")))/LEN("광주"))</f>
        <v>0</v>
      </c>
      <c r="AI105" s="147">
        <f t="array" ref="AI105">SUM(SUM(LEN($M105:$X105)-LEN(SUBSTITUTE($M105:$X105,"수원","")))/LEN("수원"),SUM(LEN($M105:$X105)-LEN(SUBSTITUTE($M105:$X105,"춘천","")))/LEN("춘천"),SUM(LEN($M105:$X105)-LEN(SUBSTITUTE($M105:$X105,"의정부","")))/LEN("의정부"),SUM(LEN($M105:$X105)-LEN(SUBSTITUTE($M105:$X105,"원주","")))/LEN("원주"))</f>
        <v>0</v>
      </c>
      <c r="AJ105" s="147">
        <f t="array" ref="AJ105">(SUM(LEN($M105:$X105)-LEN(SUBSTITUTE($M105:$X105,"청주","")))/LEN("청주"))</f>
        <v>0</v>
      </c>
      <c r="AK105" s="147">
        <f t="array" ref="AK105">(SUM(LEN($M105:$X105)-LEN(SUBSTITUTE($M105:$X105,"인천","")))/LEN("인천"))</f>
        <v>0</v>
      </c>
      <c r="AL105" s="147">
        <f t="array" ref="AL105">SUM(SUM(LEN($M105:X105)-LEN(SUBSTITUTE($M105:X105,"충북","")))/LEN("충북"),SUM(LEN(M105:$X105)-LEN(SUBSTITUTE($M105:$X105,"아산","")))/LEN("아산"))</f>
        <v>0</v>
      </c>
      <c r="AM105" s="147">
        <f t="array" ref="AM105">(SUM(LEN($M105:$X105)-LEN(SUBSTITUTE($M105:$X105,"울산","")))/LEN("울산"))</f>
        <v>0</v>
      </c>
      <c r="AN105" s="147">
        <f t="array" ref="AN105">(SUM(LEN($M105:$X105)-LEN(SUBSTITUTE($M105:$X105,"창원","")))/LEN("창원"))</f>
        <v>0</v>
      </c>
      <c r="AO105" s="147">
        <f t="array" ref="AO105">(SUM(LEN($M105:$X105)-LEN(SUBSTITUTE($M105:$X105,"전주","")))/LEN("전주"))</f>
        <v>0</v>
      </c>
      <c r="AP105" s="209">
        <f t="shared" si="103"/>
        <v>6</v>
      </c>
      <c r="AQ105" s="175">
        <f t="shared" si="104"/>
        <v>0</v>
      </c>
      <c r="AR105" s="174">
        <f t="shared" si="105"/>
        <v>0</v>
      </c>
      <c r="AS105" s="174">
        <f t="shared" si="105"/>
        <v>0</v>
      </c>
      <c r="AT105" s="175">
        <f t="shared" si="106"/>
        <v>6</v>
      </c>
      <c r="AU105" s="174">
        <f t="shared" si="107"/>
        <v>0</v>
      </c>
      <c r="AV105" s="174">
        <f t="shared" si="107"/>
        <v>3</v>
      </c>
      <c r="AW105" s="174">
        <f t="shared" si="107"/>
        <v>3</v>
      </c>
      <c r="AX105" s="174">
        <f t="shared" si="107"/>
        <v>0</v>
      </c>
      <c r="AY105" s="174">
        <f t="shared" si="107"/>
        <v>0</v>
      </c>
      <c r="AZ105" s="174">
        <f t="shared" si="107"/>
        <v>0</v>
      </c>
      <c r="BA105" s="174">
        <f t="shared" si="107"/>
        <v>0</v>
      </c>
      <c r="BB105" s="174">
        <f t="shared" si="107"/>
        <v>0</v>
      </c>
      <c r="BC105" s="174">
        <f t="shared" si="107"/>
        <v>0</v>
      </c>
      <c r="BD105" s="174">
        <f t="shared" si="107"/>
        <v>0</v>
      </c>
      <c r="BE105" s="174">
        <f t="shared" si="107"/>
        <v>0</v>
      </c>
      <c r="BF105" s="640"/>
      <c r="BG105" s="640"/>
      <c r="BH105" t="str">
        <f>IF(G105="","",VLOOKUP(G105,과정코드!$A$2:$B$494,2,0))</f>
        <v>COL0104560</v>
      </c>
      <c r="BI105" s="70"/>
    </row>
    <row r="106" spans="1:61" s="39" customFormat="1" ht="23.1" customHeight="1">
      <c r="A106" s="808"/>
      <c r="B106" s="40">
        <v>90</v>
      </c>
      <c r="C106" s="57" t="s">
        <v>130</v>
      </c>
      <c r="D106" s="41" t="s">
        <v>21</v>
      </c>
      <c r="E106" s="41"/>
      <c r="F106" s="41"/>
      <c r="G106" s="534" t="s">
        <v>857</v>
      </c>
      <c r="H106" s="93" t="str">
        <f t="shared" si="90"/>
        <v>바로가기</v>
      </c>
      <c r="I106" s="542">
        <v>3</v>
      </c>
      <c r="J106" s="525">
        <v>23</v>
      </c>
      <c r="K106" s="46">
        <v>660</v>
      </c>
      <c r="L106" s="46">
        <v>700</v>
      </c>
      <c r="M106" s="276"/>
      <c r="N106" s="522"/>
      <c r="O106" s="270"/>
      <c r="P106" s="522"/>
      <c r="Q106" s="276" t="s">
        <v>256</v>
      </c>
      <c r="R106" s="522"/>
      <c r="S106" s="276"/>
      <c r="T106" s="522"/>
      <c r="U106" s="270"/>
      <c r="V106" s="522"/>
      <c r="W106" s="276"/>
      <c r="X106" s="522"/>
      <c r="Y106" s="147">
        <f t="shared" ref="Y106:Y109" si="108">COUNTA($M106:$X106)</f>
        <v>1</v>
      </c>
      <c r="Z106" s="149">
        <f t="shared" si="100"/>
        <v>1</v>
      </c>
      <c r="AA106" s="150">
        <f t="shared" si="101"/>
        <v>0</v>
      </c>
      <c r="AB106" s="147">
        <f t="array" ref="AB106">(SUM(LEN($M106:$X106)-LEN(SUBSTITUTE($M106:$X106,"역삼","")))/LEN("역삼"))</f>
        <v>0</v>
      </c>
      <c r="AC106" s="147">
        <f t="array" ref="AC106">SUM(SUM(LEN($M106:X106)-LEN(SUBSTITUTE($M106:X106,"선릉","")))/LEN("선릉"),SUM(LEN(M106:$X106)-LEN(SUBSTITUTE($M106:$X106,"가산","")))/LEN("가산"))</f>
        <v>0</v>
      </c>
      <c r="AD106" s="150">
        <f t="shared" si="102"/>
        <v>1</v>
      </c>
      <c r="AE106" s="147">
        <f t="array" ref="AE106">(SUM(LEN($M106:$X106)-LEN(SUBSTITUTE($M106:$X106,"대전","")))/LEN("대전"))</f>
        <v>0</v>
      </c>
      <c r="AF106" s="147">
        <f t="array" ref="AF106">(SUM(LEN($M106:$X106)-LEN(SUBSTITUTE($M106:$X106,"대구","")))/LEN("대구"))</f>
        <v>0</v>
      </c>
      <c r="AG106" s="147">
        <f t="array" ref="AG106">(SUM(LEN($M106:$X106)-LEN(SUBSTITUTE($M106:$X106,"부산","")))/LEN("부산"))</f>
        <v>1</v>
      </c>
      <c r="AH106" s="147">
        <f t="array" ref="AH106">(SUM(LEN($M106:$X106)-LEN(SUBSTITUTE($M106:$X106,"광주","")))/LEN("광주"))</f>
        <v>0</v>
      </c>
      <c r="AI106" s="147">
        <f t="array" ref="AI106">SUM(SUM(LEN($M106:$X106)-LEN(SUBSTITUTE($M106:$X106,"수원","")))/LEN("수원"),SUM(LEN($M106:$X106)-LEN(SUBSTITUTE($M106:$X106,"춘천","")))/LEN("춘천"),SUM(LEN($M106:$X106)-LEN(SUBSTITUTE($M106:$X106,"의정부","")))/LEN("의정부"),SUM(LEN($M106:$X106)-LEN(SUBSTITUTE($M106:$X106,"원주","")))/LEN("원주"))</f>
        <v>0</v>
      </c>
      <c r="AJ106" s="147">
        <f t="array" ref="AJ106">(SUM(LEN($M106:$X106)-LEN(SUBSTITUTE($M106:$X106,"청주","")))/LEN("청주"))</f>
        <v>0</v>
      </c>
      <c r="AK106" s="147">
        <f t="array" ref="AK106">(SUM(LEN($M106:$X106)-LEN(SUBSTITUTE($M106:$X106,"인천","")))/LEN("인천"))</f>
        <v>0</v>
      </c>
      <c r="AL106" s="147">
        <f t="array" ref="AL106">SUM(SUM(LEN($M106:X106)-LEN(SUBSTITUTE($M106:X106,"충북","")))/LEN("충북"),SUM(LEN(M106:$X106)-LEN(SUBSTITUTE($M106:$X106,"아산","")))/LEN("아산"))</f>
        <v>0</v>
      </c>
      <c r="AM106" s="147">
        <f t="array" ref="AM106">(SUM(LEN($M106:$X106)-LEN(SUBSTITUTE($M106:$X106,"울산","")))/LEN("울산"))</f>
        <v>0</v>
      </c>
      <c r="AN106" s="147">
        <f t="array" ref="AN106">(SUM(LEN($M106:$X106)-LEN(SUBSTITUTE($M106:$X106,"창원","")))/LEN("창원"))</f>
        <v>0</v>
      </c>
      <c r="AO106" s="147">
        <f t="array" ref="AO106">(SUM(LEN($M106:$X106)-LEN(SUBSTITUTE($M106:$X106,"전주","")))/LEN("전주"))</f>
        <v>0</v>
      </c>
      <c r="AP106" s="209">
        <f t="shared" si="103"/>
        <v>3</v>
      </c>
      <c r="AQ106" s="175">
        <f t="shared" si="104"/>
        <v>0</v>
      </c>
      <c r="AR106" s="174">
        <f t="shared" si="105"/>
        <v>0</v>
      </c>
      <c r="AS106" s="174">
        <f t="shared" si="105"/>
        <v>0</v>
      </c>
      <c r="AT106" s="175">
        <f t="shared" si="106"/>
        <v>3</v>
      </c>
      <c r="AU106" s="174">
        <f t="shared" si="107"/>
        <v>0</v>
      </c>
      <c r="AV106" s="174">
        <f t="shared" si="107"/>
        <v>0</v>
      </c>
      <c r="AW106" s="174">
        <f t="shared" si="107"/>
        <v>3</v>
      </c>
      <c r="AX106" s="174">
        <f t="shared" si="107"/>
        <v>0</v>
      </c>
      <c r="AY106" s="174">
        <f t="shared" si="107"/>
        <v>0</v>
      </c>
      <c r="AZ106" s="174">
        <f t="shared" si="107"/>
        <v>0</v>
      </c>
      <c r="BA106" s="174">
        <f t="shared" si="107"/>
        <v>0</v>
      </c>
      <c r="BB106" s="174">
        <f t="shared" si="107"/>
        <v>0</v>
      </c>
      <c r="BC106" s="174">
        <f t="shared" si="107"/>
        <v>0</v>
      </c>
      <c r="BD106" s="174">
        <f t="shared" si="107"/>
        <v>0</v>
      </c>
      <c r="BE106" s="174">
        <f t="shared" si="107"/>
        <v>0</v>
      </c>
      <c r="BF106" s="640"/>
      <c r="BG106" s="640"/>
      <c r="BH106" t="str">
        <f>IF(G106="","",VLOOKUP(G106,과정코드!$A$2:$B$494,2,0))</f>
        <v>COL0104561</v>
      </c>
      <c r="BI106" s="70"/>
    </row>
    <row r="107" spans="1:61" s="39" customFormat="1" ht="23.1" customHeight="1">
      <c r="A107" s="808"/>
      <c r="B107" s="40">
        <v>91</v>
      </c>
      <c r="C107" s="57" t="s">
        <v>130</v>
      </c>
      <c r="D107" s="41" t="s">
        <v>21</v>
      </c>
      <c r="E107" s="41" t="s">
        <v>21</v>
      </c>
      <c r="F107" s="41"/>
      <c r="G107" s="535" t="s">
        <v>184</v>
      </c>
      <c r="H107" s="93" t="str">
        <f t="shared" si="90"/>
        <v>바로가기</v>
      </c>
      <c r="I107" s="543">
        <v>3</v>
      </c>
      <c r="J107" s="120">
        <v>21</v>
      </c>
      <c r="K107" s="46">
        <v>620</v>
      </c>
      <c r="L107" s="46">
        <v>660</v>
      </c>
      <c r="M107" s="265"/>
      <c r="N107" s="55"/>
      <c r="O107" s="264"/>
      <c r="P107" s="482"/>
      <c r="Q107" s="273" t="s">
        <v>254</v>
      </c>
      <c r="R107" s="55"/>
      <c r="S107" s="265"/>
      <c r="T107" s="55"/>
      <c r="U107" s="265" t="s">
        <v>851</v>
      </c>
      <c r="V107" s="525"/>
      <c r="W107" s="279"/>
      <c r="X107" s="119"/>
      <c r="Y107" s="147">
        <f t="shared" si="108"/>
        <v>2</v>
      </c>
      <c r="Z107" s="149">
        <f t="shared" si="100"/>
        <v>2</v>
      </c>
      <c r="AA107" s="150">
        <f t="shared" si="101"/>
        <v>0</v>
      </c>
      <c r="AB107" s="147">
        <f t="array" ref="AB107">(SUM(LEN($M107:$X107)-LEN(SUBSTITUTE($M107:$X107,"역삼","")))/LEN("역삼"))</f>
        <v>0</v>
      </c>
      <c r="AC107" s="147">
        <f t="array" ref="AC107">SUM(SUM(LEN($M107:X107)-LEN(SUBSTITUTE($M107:X107,"선릉","")))/LEN("선릉"),SUM(LEN(M107:$X107)-LEN(SUBSTITUTE($M107:$X107,"가산","")))/LEN("가산"))</f>
        <v>0</v>
      </c>
      <c r="AD107" s="150">
        <f t="shared" si="102"/>
        <v>2</v>
      </c>
      <c r="AE107" s="147">
        <f t="array" ref="AE107">(SUM(LEN($M107:$X107)-LEN(SUBSTITUTE($M107:$X107,"대전","")))/LEN("대전"))</f>
        <v>0</v>
      </c>
      <c r="AF107" s="147">
        <f t="array" ref="AF107">(SUM(LEN($M107:$X107)-LEN(SUBSTITUTE($M107:$X107,"대구","")))/LEN("대구"))</f>
        <v>1</v>
      </c>
      <c r="AG107" s="147">
        <f t="array" ref="AG107">(SUM(LEN($M107:$X107)-LEN(SUBSTITUTE($M107:$X107,"부산","")))/LEN("부산"))</f>
        <v>1</v>
      </c>
      <c r="AH107" s="147">
        <f t="array" ref="AH107">(SUM(LEN($M107:$X107)-LEN(SUBSTITUTE($M107:$X107,"광주","")))/LEN("광주"))</f>
        <v>0</v>
      </c>
      <c r="AI107" s="147">
        <f t="array" ref="AI107">SUM(SUM(LEN($M107:$X107)-LEN(SUBSTITUTE($M107:$X107,"수원","")))/LEN("수원"),SUM(LEN($M107:$X107)-LEN(SUBSTITUTE($M107:$X107,"춘천","")))/LEN("춘천"),SUM(LEN($M107:$X107)-LEN(SUBSTITUTE($M107:$X107,"의정부","")))/LEN("의정부"),SUM(LEN($M107:$X107)-LEN(SUBSTITUTE($M107:$X107,"원주","")))/LEN("원주"))</f>
        <v>0</v>
      </c>
      <c r="AJ107" s="147">
        <f t="array" ref="AJ107">(SUM(LEN($M107:$X107)-LEN(SUBSTITUTE($M107:$X107,"청주","")))/LEN("청주"))</f>
        <v>0</v>
      </c>
      <c r="AK107" s="147">
        <f t="array" ref="AK107">(SUM(LEN($M107:$X107)-LEN(SUBSTITUTE($M107:$X107,"인천","")))/LEN("인천"))</f>
        <v>0</v>
      </c>
      <c r="AL107" s="147">
        <f t="array" ref="AL107">SUM(SUM(LEN($M107:X107)-LEN(SUBSTITUTE($M107:X107,"충북","")))/LEN("충북"),SUM(LEN(M107:$X107)-LEN(SUBSTITUTE($M107:$X107,"아산","")))/LEN("아산"))</f>
        <v>0</v>
      </c>
      <c r="AM107" s="147">
        <f t="array" ref="AM107">(SUM(LEN($M107:$X107)-LEN(SUBSTITUTE($M107:$X107,"울산","")))/LEN("울산"))</f>
        <v>0</v>
      </c>
      <c r="AN107" s="147">
        <f t="array" ref="AN107">(SUM(LEN($M107:$X107)-LEN(SUBSTITUTE($M107:$X107,"창원","")))/LEN("창원"))</f>
        <v>0</v>
      </c>
      <c r="AO107" s="147">
        <f t="array" ref="AO107">(SUM(LEN($M107:$X107)-LEN(SUBSTITUTE($M107:$X107,"전주","")))/LEN("전주"))</f>
        <v>0</v>
      </c>
      <c r="AP107" s="209">
        <f t="shared" si="103"/>
        <v>6</v>
      </c>
      <c r="AQ107" s="175">
        <f t="shared" si="104"/>
        <v>0</v>
      </c>
      <c r="AR107" s="174">
        <f t="shared" si="105"/>
        <v>0</v>
      </c>
      <c r="AS107" s="174">
        <f t="shared" si="105"/>
        <v>0</v>
      </c>
      <c r="AT107" s="175">
        <f t="shared" si="106"/>
        <v>6</v>
      </c>
      <c r="AU107" s="174">
        <f t="shared" si="107"/>
        <v>0</v>
      </c>
      <c r="AV107" s="174">
        <f t="shared" si="107"/>
        <v>3</v>
      </c>
      <c r="AW107" s="174">
        <f t="shared" si="107"/>
        <v>3</v>
      </c>
      <c r="AX107" s="174">
        <f t="shared" si="107"/>
        <v>0</v>
      </c>
      <c r="AY107" s="174">
        <f t="shared" si="107"/>
        <v>0</v>
      </c>
      <c r="AZ107" s="174">
        <f t="shared" si="107"/>
        <v>0</v>
      </c>
      <c r="BA107" s="174">
        <f t="shared" si="107"/>
        <v>0</v>
      </c>
      <c r="BB107" s="174">
        <f t="shared" si="107"/>
        <v>0</v>
      </c>
      <c r="BC107" s="174">
        <f t="shared" si="107"/>
        <v>0</v>
      </c>
      <c r="BD107" s="174">
        <f t="shared" si="107"/>
        <v>0</v>
      </c>
      <c r="BE107" s="174">
        <f t="shared" si="107"/>
        <v>0</v>
      </c>
      <c r="BF107" s="640"/>
      <c r="BG107" s="640"/>
      <c r="BH107" t="str">
        <f>IF(G107="","",VLOOKUP(G107,과정코드!$A$2:$B$494,2,0))</f>
        <v>COL0104562</v>
      </c>
      <c r="BI107" s="70"/>
    </row>
    <row r="108" spans="1:61" s="39" customFormat="1" ht="23.1" customHeight="1">
      <c r="A108" s="808"/>
      <c r="B108" s="40">
        <v>92</v>
      </c>
      <c r="C108" s="57" t="s">
        <v>130</v>
      </c>
      <c r="D108" s="41" t="s">
        <v>21</v>
      </c>
      <c r="E108" s="41" t="s">
        <v>21</v>
      </c>
      <c r="F108" s="41"/>
      <c r="G108" s="535" t="s">
        <v>185</v>
      </c>
      <c r="H108" s="93" t="str">
        <f t="shared" si="90"/>
        <v>바로가기</v>
      </c>
      <c r="I108" s="543">
        <v>2</v>
      </c>
      <c r="J108" s="120">
        <v>14</v>
      </c>
      <c r="K108" s="46">
        <v>490</v>
      </c>
      <c r="L108" s="46">
        <v>540</v>
      </c>
      <c r="M108" s="265"/>
      <c r="N108" s="525"/>
      <c r="O108" s="526" t="s">
        <v>228</v>
      </c>
      <c r="P108" s="528"/>
      <c r="Q108" s="527"/>
      <c r="R108" s="51"/>
      <c r="S108" s="264"/>
      <c r="T108" s="55"/>
      <c r="U108" s="264"/>
      <c r="V108" s="525"/>
      <c r="W108" s="526"/>
      <c r="X108" s="119"/>
      <c r="Y108" s="147">
        <f t="shared" si="108"/>
        <v>1</v>
      </c>
      <c r="Z108" s="149">
        <f t="shared" si="100"/>
        <v>1</v>
      </c>
      <c r="AA108" s="150">
        <f t="shared" si="101"/>
        <v>0</v>
      </c>
      <c r="AB108" s="147">
        <f t="array" ref="AB108">(SUM(LEN($M108:$X108)-LEN(SUBSTITUTE($M108:$X108,"역삼","")))/LEN("역삼"))</f>
        <v>0</v>
      </c>
      <c r="AC108" s="147">
        <f t="array" ref="AC108">SUM(SUM(LEN($M108:X108)-LEN(SUBSTITUTE($M108:X108,"선릉","")))/LEN("선릉"),SUM(LEN(M108:$X108)-LEN(SUBSTITUTE($M108:$X108,"가산","")))/LEN("가산"))</f>
        <v>0</v>
      </c>
      <c r="AD108" s="150">
        <f t="shared" si="102"/>
        <v>1</v>
      </c>
      <c r="AE108" s="147">
        <f t="array" ref="AE108">(SUM(LEN($M108:$X108)-LEN(SUBSTITUTE($M108:$X108,"대전","")))/LEN("대전"))</f>
        <v>0</v>
      </c>
      <c r="AF108" s="147">
        <f t="array" ref="AF108">(SUM(LEN($M108:$X108)-LEN(SUBSTITUTE($M108:$X108,"대구","")))/LEN("대구"))</f>
        <v>0</v>
      </c>
      <c r="AG108" s="147">
        <f t="array" ref="AG108">(SUM(LEN($M108:$X108)-LEN(SUBSTITUTE($M108:$X108,"부산","")))/LEN("부산"))</f>
        <v>1</v>
      </c>
      <c r="AH108" s="147">
        <f t="array" ref="AH108">(SUM(LEN($M108:$X108)-LEN(SUBSTITUTE($M108:$X108,"광주","")))/LEN("광주"))</f>
        <v>0</v>
      </c>
      <c r="AI108" s="147">
        <f t="array" ref="AI108">SUM(SUM(LEN($M108:$X108)-LEN(SUBSTITUTE($M108:$X108,"수원","")))/LEN("수원"),SUM(LEN($M108:$X108)-LEN(SUBSTITUTE($M108:$X108,"춘천","")))/LEN("춘천"),SUM(LEN($M108:$X108)-LEN(SUBSTITUTE($M108:$X108,"의정부","")))/LEN("의정부"),SUM(LEN($M108:$X108)-LEN(SUBSTITUTE($M108:$X108,"원주","")))/LEN("원주"))</f>
        <v>0</v>
      </c>
      <c r="AJ108" s="147">
        <f t="array" ref="AJ108">(SUM(LEN($M108:$X108)-LEN(SUBSTITUTE($M108:$X108,"청주","")))/LEN("청주"))</f>
        <v>0</v>
      </c>
      <c r="AK108" s="147">
        <f t="array" ref="AK108">(SUM(LEN($M108:$X108)-LEN(SUBSTITUTE($M108:$X108,"인천","")))/LEN("인천"))</f>
        <v>0</v>
      </c>
      <c r="AL108" s="147">
        <f t="array" ref="AL108">SUM(SUM(LEN($M108:X108)-LEN(SUBSTITUTE($M108:X108,"충북","")))/LEN("충북"),SUM(LEN(M108:$X108)-LEN(SUBSTITUTE($M108:$X108,"아산","")))/LEN("아산"))</f>
        <v>0</v>
      </c>
      <c r="AM108" s="147">
        <f t="array" ref="AM108">(SUM(LEN($M108:$X108)-LEN(SUBSTITUTE($M108:$X108,"울산","")))/LEN("울산"))</f>
        <v>0</v>
      </c>
      <c r="AN108" s="147">
        <f t="array" ref="AN108">(SUM(LEN($M108:$X108)-LEN(SUBSTITUTE($M108:$X108,"창원","")))/LEN("창원"))</f>
        <v>0</v>
      </c>
      <c r="AO108" s="147">
        <f t="array" ref="AO108">(SUM(LEN($M108:$X108)-LEN(SUBSTITUTE($M108:$X108,"전주","")))/LEN("전주"))</f>
        <v>0</v>
      </c>
      <c r="AP108" s="209">
        <f t="shared" si="103"/>
        <v>2</v>
      </c>
      <c r="AQ108" s="175">
        <f t="shared" si="104"/>
        <v>0</v>
      </c>
      <c r="AR108" s="174">
        <f t="shared" si="105"/>
        <v>0</v>
      </c>
      <c r="AS108" s="174">
        <f t="shared" si="105"/>
        <v>0</v>
      </c>
      <c r="AT108" s="175">
        <f t="shared" si="106"/>
        <v>2</v>
      </c>
      <c r="AU108" s="174">
        <f t="shared" si="107"/>
        <v>0</v>
      </c>
      <c r="AV108" s="174">
        <f t="shared" si="107"/>
        <v>0</v>
      </c>
      <c r="AW108" s="174">
        <f t="shared" si="107"/>
        <v>2</v>
      </c>
      <c r="AX108" s="174">
        <f t="shared" si="107"/>
        <v>0</v>
      </c>
      <c r="AY108" s="174">
        <f t="shared" si="107"/>
        <v>0</v>
      </c>
      <c r="AZ108" s="174">
        <f t="shared" si="107"/>
        <v>0</v>
      </c>
      <c r="BA108" s="174">
        <f t="shared" si="107"/>
        <v>0</v>
      </c>
      <c r="BB108" s="174">
        <f t="shared" si="107"/>
        <v>0</v>
      </c>
      <c r="BC108" s="174">
        <f t="shared" si="107"/>
        <v>0</v>
      </c>
      <c r="BD108" s="174">
        <f t="shared" si="107"/>
        <v>0</v>
      </c>
      <c r="BE108" s="174">
        <f t="shared" si="107"/>
        <v>0</v>
      </c>
      <c r="BF108" s="640"/>
      <c r="BG108" s="640"/>
      <c r="BH108" t="str">
        <f>IF(G108="","",VLOOKUP(G108,과정코드!$A$2:$B$494,2,0))</f>
        <v>COL0104563</v>
      </c>
      <c r="BI108" s="70"/>
    </row>
    <row r="109" spans="1:61" s="39" customFormat="1" ht="23.1" customHeight="1">
      <c r="A109" s="808"/>
      <c r="B109" s="40">
        <v>93</v>
      </c>
      <c r="C109" s="57" t="s">
        <v>130</v>
      </c>
      <c r="D109" s="41" t="s">
        <v>21</v>
      </c>
      <c r="E109" s="41" t="s">
        <v>21</v>
      </c>
      <c r="F109" s="41"/>
      <c r="G109" s="534" t="s">
        <v>848</v>
      </c>
      <c r="H109" s="93" t="str">
        <f t="shared" si="90"/>
        <v>바로가기</v>
      </c>
      <c r="I109" s="542">
        <v>3</v>
      </c>
      <c r="J109" s="119">
        <v>18</v>
      </c>
      <c r="K109" s="46">
        <v>580</v>
      </c>
      <c r="L109" s="46">
        <v>640</v>
      </c>
      <c r="M109" s="266" t="s">
        <v>114</v>
      </c>
      <c r="N109" s="525"/>
      <c r="O109" s="526"/>
      <c r="P109" s="525"/>
      <c r="Q109" s="266"/>
      <c r="R109" s="525"/>
      <c r="S109" s="266"/>
      <c r="T109" s="119"/>
      <c r="U109" s="526"/>
      <c r="V109" s="525"/>
      <c r="W109" s="526" t="s">
        <v>226</v>
      </c>
      <c r="X109" s="525"/>
      <c r="Y109" s="147">
        <f t="shared" si="108"/>
        <v>2</v>
      </c>
      <c r="Z109" s="149">
        <f t="shared" si="100"/>
        <v>2</v>
      </c>
      <c r="AA109" s="150">
        <f t="shared" si="101"/>
        <v>0</v>
      </c>
      <c r="AB109" s="147">
        <f t="array" ref="AB109">(SUM(LEN($M109:$X109)-LEN(SUBSTITUTE($M109:$X109,"역삼","")))/LEN("역삼"))</f>
        <v>0</v>
      </c>
      <c r="AC109" s="147">
        <f t="array" ref="AC109">SUM(SUM(LEN($M109:X109)-LEN(SUBSTITUTE($M109:X109,"선릉","")))/LEN("선릉"),SUM(LEN(M109:$X109)-LEN(SUBSTITUTE($M109:$X109,"가산","")))/LEN("가산"))</f>
        <v>0</v>
      </c>
      <c r="AD109" s="150">
        <f t="shared" si="102"/>
        <v>2</v>
      </c>
      <c r="AE109" s="147">
        <f t="array" ref="AE109">(SUM(LEN($M109:$X109)-LEN(SUBSTITUTE($M109:$X109,"대전","")))/LEN("대전"))</f>
        <v>0</v>
      </c>
      <c r="AF109" s="147">
        <f t="array" ref="AF109">(SUM(LEN($M109:$X109)-LEN(SUBSTITUTE($M109:$X109,"대구","")))/LEN("대구"))</f>
        <v>1</v>
      </c>
      <c r="AG109" s="147">
        <f t="array" ref="AG109">(SUM(LEN($M109:$X109)-LEN(SUBSTITUTE($M109:$X109,"부산","")))/LEN("부산"))</f>
        <v>1</v>
      </c>
      <c r="AH109" s="147">
        <f t="array" ref="AH109">(SUM(LEN($M109:$X109)-LEN(SUBSTITUTE($M109:$X109,"광주","")))/LEN("광주"))</f>
        <v>0</v>
      </c>
      <c r="AI109" s="147">
        <f t="array" ref="AI109">SUM(SUM(LEN($M109:$X109)-LEN(SUBSTITUTE($M109:$X109,"수원","")))/LEN("수원"),SUM(LEN($M109:$X109)-LEN(SUBSTITUTE($M109:$X109,"춘천","")))/LEN("춘천"),SUM(LEN($M109:$X109)-LEN(SUBSTITUTE($M109:$X109,"의정부","")))/LEN("의정부"),SUM(LEN($M109:$X109)-LEN(SUBSTITUTE($M109:$X109,"원주","")))/LEN("원주"))</f>
        <v>0</v>
      </c>
      <c r="AJ109" s="147">
        <f t="array" ref="AJ109">(SUM(LEN($M109:$X109)-LEN(SUBSTITUTE($M109:$X109,"청주","")))/LEN("청주"))</f>
        <v>0</v>
      </c>
      <c r="AK109" s="147">
        <f t="array" ref="AK109">(SUM(LEN($M109:$X109)-LEN(SUBSTITUTE($M109:$X109,"인천","")))/LEN("인천"))</f>
        <v>0</v>
      </c>
      <c r="AL109" s="147">
        <f t="array" ref="AL109">SUM(SUM(LEN($M109:X109)-LEN(SUBSTITUTE($M109:X109,"충북","")))/LEN("충북"),SUM(LEN(M109:$X109)-LEN(SUBSTITUTE($M109:$X109,"아산","")))/LEN("아산"))</f>
        <v>0</v>
      </c>
      <c r="AM109" s="147">
        <f t="array" ref="AM109">(SUM(LEN($M109:$X109)-LEN(SUBSTITUTE($M109:$X109,"울산","")))/LEN("울산"))</f>
        <v>0</v>
      </c>
      <c r="AN109" s="147">
        <f t="array" ref="AN109">(SUM(LEN($M109:$X109)-LEN(SUBSTITUTE($M109:$X109,"창원","")))/LEN("창원"))</f>
        <v>0</v>
      </c>
      <c r="AO109" s="147">
        <f t="array" ref="AO109">(SUM(LEN($M109:$X109)-LEN(SUBSTITUTE($M109:$X109,"전주","")))/LEN("전주"))</f>
        <v>0</v>
      </c>
      <c r="AP109" s="209">
        <f t="shared" si="103"/>
        <v>6</v>
      </c>
      <c r="AQ109" s="175">
        <f t="shared" si="104"/>
        <v>0</v>
      </c>
      <c r="AR109" s="174">
        <f t="shared" si="105"/>
        <v>0</v>
      </c>
      <c r="AS109" s="174">
        <f t="shared" si="105"/>
        <v>0</v>
      </c>
      <c r="AT109" s="175">
        <f t="shared" si="106"/>
        <v>6</v>
      </c>
      <c r="AU109" s="174">
        <f t="shared" si="107"/>
        <v>0</v>
      </c>
      <c r="AV109" s="174">
        <f t="shared" si="107"/>
        <v>3</v>
      </c>
      <c r="AW109" s="174">
        <f t="shared" si="107"/>
        <v>3</v>
      </c>
      <c r="AX109" s="174">
        <f t="shared" si="107"/>
        <v>0</v>
      </c>
      <c r="AY109" s="174">
        <f t="shared" si="107"/>
        <v>0</v>
      </c>
      <c r="AZ109" s="174">
        <f t="shared" si="107"/>
        <v>0</v>
      </c>
      <c r="BA109" s="174">
        <f t="shared" si="107"/>
        <v>0</v>
      </c>
      <c r="BB109" s="174">
        <f t="shared" si="107"/>
        <v>0</v>
      </c>
      <c r="BC109" s="174">
        <f t="shared" si="107"/>
        <v>0</v>
      </c>
      <c r="BD109" s="174">
        <f t="shared" si="107"/>
        <v>0</v>
      </c>
      <c r="BE109" s="174">
        <f t="shared" si="107"/>
        <v>0</v>
      </c>
      <c r="BF109" s="640"/>
      <c r="BG109" s="640"/>
      <c r="BH109" t="str">
        <f>IF(G109="","",VLOOKUP(G109,과정코드!$A$2:$B$494,2,0))</f>
        <v>COL0104564</v>
      </c>
      <c r="BI109" s="70"/>
    </row>
    <row r="110" spans="1:61" s="39" customFormat="1" ht="23.1" customHeight="1">
      <c r="A110" s="807" t="s">
        <v>1329</v>
      </c>
      <c r="B110" s="40">
        <v>94</v>
      </c>
      <c r="C110" s="57" t="s">
        <v>130</v>
      </c>
      <c r="D110" s="41" t="s">
        <v>21</v>
      </c>
      <c r="E110" s="41" t="s">
        <v>21</v>
      </c>
      <c r="F110" s="41"/>
      <c r="G110" s="534" t="s">
        <v>187</v>
      </c>
      <c r="H110" s="93" t="str">
        <f t="shared" si="90"/>
        <v>바로가기</v>
      </c>
      <c r="I110" s="542">
        <v>2</v>
      </c>
      <c r="J110" s="525">
        <v>14</v>
      </c>
      <c r="K110" s="121">
        <v>490</v>
      </c>
      <c r="L110" s="121">
        <v>540</v>
      </c>
      <c r="M110" s="526"/>
      <c r="N110" s="271"/>
      <c r="O110" s="526"/>
      <c r="P110" s="269"/>
      <c r="Q110" s="266"/>
      <c r="R110" s="280"/>
      <c r="S110" s="266"/>
      <c r="T110" s="269"/>
      <c r="U110" s="268"/>
      <c r="V110" s="269" t="s">
        <v>58</v>
      </c>
      <c r="W110" s="526"/>
      <c r="X110" s="269"/>
      <c r="Y110" s="147">
        <f t="shared" ref="Y110:Y115" si="109">COUNTA($M110:$X110)</f>
        <v>1</v>
      </c>
      <c r="Z110" s="149">
        <f t="shared" ref="Z110:Z122" si="110">AA110+AD110</f>
        <v>1</v>
      </c>
      <c r="AA110" s="150">
        <f t="shared" ref="AA110:AA122" si="111">AB110+AC110</f>
        <v>0</v>
      </c>
      <c r="AB110" s="147">
        <f t="array" ref="AB110">(SUM(LEN($M110:$X110)-LEN(SUBSTITUTE($M110:$X110,"역삼","")))/LEN("역삼"))</f>
        <v>0</v>
      </c>
      <c r="AC110" s="147">
        <f t="array" ref="AC110">SUM(SUM(LEN($M110:X110)-LEN(SUBSTITUTE($M110:X110,"선릉","")))/LEN("선릉"),SUM(LEN(M110:$X110)-LEN(SUBSTITUTE($M110:$X110,"가산","")))/LEN("가산"))</f>
        <v>0</v>
      </c>
      <c r="AD110" s="150">
        <f t="shared" ref="AD110:AD113" si="112">SUM(AE110:AO110)</f>
        <v>1</v>
      </c>
      <c r="AE110" s="147">
        <f t="array" ref="AE110">(SUM(LEN($M110:$X110)-LEN(SUBSTITUTE($M110:$X110,"대전","")))/LEN("대전"))</f>
        <v>0</v>
      </c>
      <c r="AF110" s="147">
        <f t="array" ref="AF110">(SUM(LEN($M110:$X110)-LEN(SUBSTITUTE($M110:$X110,"대구","")))/LEN("대구"))</f>
        <v>1</v>
      </c>
      <c r="AG110" s="147">
        <f t="array" ref="AG110">(SUM(LEN($M110:$X110)-LEN(SUBSTITUTE($M110:$X110,"부산","")))/LEN("부산"))</f>
        <v>0</v>
      </c>
      <c r="AH110" s="147">
        <f t="array" ref="AH110">(SUM(LEN($M110:$X110)-LEN(SUBSTITUTE($M110:$X110,"광주","")))/LEN("광주"))</f>
        <v>0</v>
      </c>
      <c r="AI110" s="147">
        <f t="array" ref="AI110">SUM(SUM(LEN($M110:$X110)-LEN(SUBSTITUTE($M110:$X110,"수원","")))/LEN("수원"),SUM(LEN($M110:$X110)-LEN(SUBSTITUTE($M110:$X110,"춘천","")))/LEN("춘천"),SUM(LEN($M110:$X110)-LEN(SUBSTITUTE($M110:$X110,"의정부","")))/LEN("의정부"),SUM(LEN($M110:$X110)-LEN(SUBSTITUTE($M110:$X110,"원주","")))/LEN("원주"))</f>
        <v>0</v>
      </c>
      <c r="AJ110" s="147">
        <f t="array" ref="AJ110">(SUM(LEN($M110:$X110)-LEN(SUBSTITUTE($M110:$X110,"청주","")))/LEN("청주"))</f>
        <v>0</v>
      </c>
      <c r="AK110" s="147">
        <f t="array" ref="AK110">(SUM(LEN($M110:$X110)-LEN(SUBSTITUTE($M110:$X110,"인천","")))/LEN("인천"))</f>
        <v>0</v>
      </c>
      <c r="AL110" s="147">
        <f t="array" ref="AL110">SUM(SUM(LEN($M110:X110)-LEN(SUBSTITUTE($M110:X110,"충북","")))/LEN("충북"),SUM(LEN(M110:$X110)-LEN(SUBSTITUTE($M110:$X110,"아산","")))/LEN("아산"))</f>
        <v>0</v>
      </c>
      <c r="AM110" s="147">
        <f t="array" ref="AM110">(SUM(LEN($M110:$X110)-LEN(SUBSTITUTE($M110:$X110,"울산","")))/LEN("울산"))</f>
        <v>0</v>
      </c>
      <c r="AN110" s="147">
        <f t="array" ref="AN110">(SUM(LEN($M110:$X110)-LEN(SUBSTITUTE($M110:$X110,"창원","")))/LEN("창원"))</f>
        <v>0</v>
      </c>
      <c r="AO110" s="147">
        <f t="array" ref="AO110">(SUM(LEN($M110:$X110)-LEN(SUBSTITUTE($M110:$X110,"전주","")))/LEN("전주"))</f>
        <v>0</v>
      </c>
      <c r="AP110" s="209">
        <f t="shared" ref="AP110:AP122" si="113">AQ110+AT110</f>
        <v>2</v>
      </c>
      <c r="AQ110" s="175">
        <f t="shared" ref="AQ110:AQ122" si="114">AR110+AS110</f>
        <v>0</v>
      </c>
      <c r="AR110" s="174">
        <f t="shared" ref="AR110:AS122" si="115">$I110*AB110</f>
        <v>0</v>
      </c>
      <c r="AS110" s="174">
        <f t="shared" si="115"/>
        <v>0</v>
      </c>
      <c r="AT110" s="175">
        <f t="shared" ref="AT110:AT113" si="116">SUM(AU110:BE110)</f>
        <v>2</v>
      </c>
      <c r="AU110" s="174">
        <f t="shared" ref="AU110:BE122" si="117">$I110*AE110</f>
        <v>0</v>
      </c>
      <c r="AV110" s="174">
        <f t="shared" si="117"/>
        <v>2</v>
      </c>
      <c r="AW110" s="174">
        <f t="shared" si="117"/>
        <v>0</v>
      </c>
      <c r="AX110" s="174">
        <f t="shared" si="117"/>
        <v>0</v>
      </c>
      <c r="AY110" s="174">
        <f t="shared" si="117"/>
        <v>0</v>
      </c>
      <c r="AZ110" s="174">
        <f t="shared" si="117"/>
        <v>0</v>
      </c>
      <c r="BA110" s="174">
        <f t="shared" si="117"/>
        <v>0</v>
      </c>
      <c r="BB110" s="174">
        <f t="shared" si="117"/>
        <v>0</v>
      </c>
      <c r="BC110" s="174">
        <f t="shared" si="117"/>
        <v>0</v>
      </c>
      <c r="BD110" s="174">
        <f t="shared" si="117"/>
        <v>0</v>
      </c>
      <c r="BE110" s="174">
        <f t="shared" si="117"/>
        <v>0</v>
      </c>
      <c r="BF110" s="640"/>
      <c r="BG110" s="640"/>
      <c r="BH110" t="str">
        <f>IF(G110="","",VLOOKUP(G110,과정코드!$A$2:$B$494,2,0))</f>
        <v>COL0104566</v>
      </c>
      <c r="BI110" s="70"/>
    </row>
    <row r="111" spans="1:61" s="39" customFormat="1" ht="23.1" customHeight="1">
      <c r="A111" s="808"/>
      <c r="B111" s="40">
        <v>95</v>
      </c>
      <c r="C111" s="57" t="s">
        <v>130</v>
      </c>
      <c r="D111" s="41" t="s">
        <v>21</v>
      </c>
      <c r="E111" s="41" t="s">
        <v>21</v>
      </c>
      <c r="F111" s="41"/>
      <c r="G111" s="534" t="s">
        <v>188</v>
      </c>
      <c r="H111" s="93" t="str">
        <f t="shared" si="90"/>
        <v>바로가기</v>
      </c>
      <c r="I111" s="542">
        <v>2</v>
      </c>
      <c r="J111" s="119">
        <v>14</v>
      </c>
      <c r="K111" s="46">
        <v>490</v>
      </c>
      <c r="L111" s="46">
        <v>540</v>
      </c>
      <c r="M111" s="526"/>
      <c r="N111" s="119"/>
      <c r="O111" s="526"/>
      <c r="P111" s="525"/>
      <c r="Q111" s="266"/>
      <c r="R111" s="525" t="s">
        <v>90</v>
      </c>
      <c r="S111" s="266"/>
      <c r="T111" s="119"/>
      <c r="U111" s="526"/>
      <c r="V111" s="525" t="s">
        <v>62</v>
      </c>
      <c r="W111" s="526"/>
      <c r="X111" s="525"/>
      <c r="Y111" s="147">
        <f t="shared" si="109"/>
        <v>2</v>
      </c>
      <c r="Z111" s="149">
        <f t="shared" si="110"/>
        <v>2</v>
      </c>
      <c r="AA111" s="150">
        <f t="shared" si="111"/>
        <v>0</v>
      </c>
      <c r="AB111" s="147">
        <f t="array" ref="AB111">(SUM(LEN($M111:$X111)-LEN(SUBSTITUTE($M111:$X111,"역삼","")))/LEN("역삼"))</f>
        <v>0</v>
      </c>
      <c r="AC111" s="147">
        <f t="array" ref="AC111">SUM(SUM(LEN($M111:X111)-LEN(SUBSTITUTE($M111:X111,"선릉","")))/LEN("선릉"),SUM(LEN(M111:$X111)-LEN(SUBSTITUTE($M111:$X111,"가산","")))/LEN("가산"))</f>
        <v>0</v>
      </c>
      <c r="AD111" s="150">
        <f t="shared" si="112"/>
        <v>2</v>
      </c>
      <c r="AE111" s="147">
        <f t="array" ref="AE111">(SUM(LEN($M111:$X111)-LEN(SUBSTITUTE($M111:$X111,"대전","")))/LEN("대전"))</f>
        <v>0</v>
      </c>
      <c r="AF111" s="147">
        <f t="array" ref="AF111">(SUM(LEN($M111:$X111)-LEN(SUBSTITUTE($M111:$X111,"대구","")))/LEN("대구"))</f>
        <v>1</v>
      </c>
      <c r="AG111" s="147">
        <f t="array" ref="AG111">(SUM(LEN($M111:$X111)-LEN(SUBSTITUTE($M111:$X111,"부산","")))/LEN("부산"))</f>
        <v>1</v>
      </c>
      <c r="AH111" s="147">
        <f t="array" ref="AH111">(SUM(LEN($M111:$X111)-LEN(SUBSTITUTE($M111:$X111,"광주","")))/LEN("광주"))</f>
        <v>0</v>
      </c>
      <c r="AI111" s="147">
        <f t="array" ref="AI111">SUM(SUM(LEN($M111:$X111)-LEN(SUBSTITUTE($M111:$X111,"수원","")))/LEN("수원"),SUM(LEN($M111:$X111)-LEN(SUBSTITUTE($M111:$X111,"춘천","")))/LEN("춘천"),SUM(LEN($M111:$X111)-LEN(SUBSTITUTE($M111:$X111,"의정부","")))/LEN("의정부"),SUM(LEN($M111:$X111)-LEN(SUBSTITUTE($M111:$X111,"원주","")))/LEN("원주"))</f>
        <v>0</v>
      </c>
      <c r="AJ111" s="147">
        <f t="array" ref="AJ111">(SUM(LEN($M111:$X111)-LEN(SUBSTITUTE($M111:$X111,"청주","")))/LEN("청주"))</f>
        <v>0</v>
      </c>
      <c r="AK111" s="147">
        <f t="array" ref="AK111">(SUM(LEN($M111:$X111)-LEN(SUBSTITUTE($M111:$X111,"인천","")))/LEN("인천"))</f>
        <v>0</v>
      </c>
      <c r="AL111" s="147">
        <f t="array" ref="AL111">SUM(SUM(LEN($M111:X111)-LEN(SUBSTITUTE($M111:X111,"충북","")))/LEN("충북"),SUM(LEN(M111:$X111)-LEN(SUBSTITUTE($M111:$X111,"아산","")))/LEN("아산"))</f>
        <v>0</v>
      </c>
      <c r="AM111" s="147">
        <f t="array" ref="AM111">(SUM(LEN($M111:$X111)-LEN(SUBSTITUTE($M111:$X111,"울산","")))/LEN("울산"))</f>
        <v>0</v>
      </c>
      <c r="AN111" s="147">
        <f t="array" ref="AN111">(SUM(LEN($M111:$X111)-LEN(SUBSTITUTE($M111:$X111,"창원","")))/LEN("창원"))</f>
        <v>0</v>
      </c>
      <c r="AO111" s="147">
        <f t="array" ref="AO111">(SUM(LEN($M111:$X111)-LEN(SUBSTITUTE($M111:$X111,"전주","")))/LEN("전주"))</f>
        <v>0</v>
      </c>
      <c r="AP111" s="209">
        <f t="shared" si="113"/>
        <v>4</v>
      </c>
      <c r="AQ111" s="175">
        <f t="shared" si="114"/>
        <v>0</v>
      </c>
      <c r="AR111" s="174">
        <f t="shared" si="115"/>
        <v>0</v>
      </c>
      <c r="AS111" s="174">
        <f t="shared" si="115"/>
        <v>0</v>
      </c>
      <c r="AT111" s="175">
        <f t="shared" si="116"/>
        <v>4</v>
      </c>
      <c r="AU111" s="174">
        <f t="shared" si="117"/>
        <v>0</v>
      </c>
      <c r="AV111" s="174">
        <f t="shared" si="117"/>
        <v>2</v>
      </c>
      <c r="AW111" s="174">
        <f t="shared" si="117"/>
        <v>2</v>
      </c>
      <c r="AX111" s="174">
        <f t="shared" si="117"/>
        <v>0</v>
      </c>
      <c r="AY111" s="174">
        <f t="shared" si="117"/>
        <v>0</v>
      </c>
      <c r="AZ111" s="174">
        <f t="shared" si="117"/>
        <v>0</v>
      </c>
      <c r="BA111" s="174">
        <f t="shared" si="117"/>
        <v>0</v>
      </c>
      <c r="BB111" s="174">
        <f t="shared" si="117"/>
        <v>0</v>
      </c>
      <c r="BC111" s="174">
        <f t="shared" si="117"/>
        <v>0</v>
      </c>
      <c r="BD111" s="174">
        <f t="shared" si="117"/>
        <v>0</v>
      </c>
      <c r="BE111" s="174">
        <f t="shared" si="117"/>
        <v>0</v>
      </c>
      <c r="BF111" s="640"/>
      <c r="BG111" s="640"/>
      <c r="BH111" t="str">
        <f>IF(G111="","",VLOOKUP(G111,과정코드!$A$2:$B$494,2,0))</f>
        <v>COL0104567</v>
      </c>
      <c r="BI111" s="70"/>
    </row>
    <row r="112" spans="1:61" s="39" customFormat="1" ht="23.1" customHeight="1">
      <c r="A112" s="808" t="s">
        <v>832</v>
      </c>
      <c r="B112" s="40">
        <v>96</v>
      </c>
      <c r="C112" s="57" t="s">
        <v>130</v>
      </c>
      <c r="D112" s="41" t="s">
        <v>21</v>
      </c>
      <c r="E112" s="41" t="s">
        <v>21</v>
      </c>
      <c r="F112" s="41"/>
      <c r="G112" s="534" t="s">
        <v>831</v>
      </c>
      <c r="H112" s="93" t="str">
        <f t="shared" si="90"/>
        <v>바로가기</v>
      </c>
      <c r="I112" s="542">
        <v>2</v>
      </c>
      <c r="J112" s="525">
        <v>14</v>
      </c>
      <c r="K112" s="121">
        <v>490</v>
      </c>
      <c r="L112" s="121">
        <v>540</v>
      </c>
      <c r="M112" s="270"/>
      <c r="N112" s="269"/>
      <c r="O112" s="270"/>
      <c r="P112" s="269"/>
      <c r="Q112" s="270"/>
      <c r="R112" s="269"/>
      <c r="S112" s="270"/>
      <c r="T112" s="269"/>
      <c r="U112" s="270"/>
      <c r="V112" s="269"/>
      <c r="W112" s="270"/>
      <c r="X112" s="269"/>
      <c r="Y112" s="147">
        <f t="shared" si="109"/>
        <v>0</v>
      </c>
      <c r="Z112" s="149">
        <f t="shared" si="110"/>
        <v>0</v>
      </c>
      <c r="AA112" s="150">
        <f t="shared" si="111"/>
        <v>0</v>
      </c>
      <c r="AB112" s="147">
        <f t="array" ref="AB112">(SUM(LEN($M112:$X112)-LEN(SUBSTITUTE($M112:$X112,"역삼","")))/LEN("역삼"))</f>
        <v>0</v>
      </c>
      <c r="AC112" s="147">
        <f t="array" ref="AC112">SUM(SUM(LEN($M112:X112)-LEN(SUBSTITUTE($M112:X112,"선릉","")))/LEN("선릉"),SUM(LEN(M112:$X112)-LEN(SUBSTITUTE($M112:$X112,"가산","")))/LEN("가산"))</f>
        <v>0</v>
      </c>
      <c r="AD112" s="150">
        <f t="shared" si="112"/>
        <v>0</v>
      </c>
      <c r="AE112" s="147">
        <f t="array" ref="AE112">(SUM(LEN($M112:$X112)-LEN(SUBSTITUTE($M112:$X112,"대전","")))/LEN("대전"))</f>
        <v>0</v>
      </c>
      <c r="AF112" s="147">
        <f t="array" ref="AF112">(SUM(LEN($M112:$X112)-LEN(SUBSTITUTE($M112:$X112,"대구","")))/LEN("대구"))</f>
        <v>0</v>
      </c>
      <c r="AG112" s="147">
        <f t="array" ref="AG112">(SUM(LEN($M112:$X112)-LEN(SUBSTITUTE($M112:$X112,"부산","")))/LEN("부산"))</f>
        <v>0</v>
      </c>
      <c r="AH112" s="147">
        <f t="array" ref="AH112">(SUM(LEN($M112:$X112)-LEN(SUBSTITUTE($M112:$X112,"광주","")))/LEN("광주"))</f>
        <v>0</v>
      </c>
      <c r="AI112" s="147">
        <f t="array" ref="AI112">SUM(SUM(LEN($M112:$X112)-LEN(SUBSTITUTE($M112:$X112,"수원","")))/LEN("수원"),SUM(LEN($M112:$X112)-LEN(SUBSTITUTE($M112:$X112,"춘천","")))/LEN("춘천"),SUM(LEN($M112:$X112)-LEN(SUBSTITUTE($M112:$X112,"의정부","")))/LEN("의정부"),SUM(LEN($M112:$X112)-LEN(SUBSTITUTE($M112:$X112,"원주","")))/LEN("원주"))</f>
        <v>0</v>
      </c>
      <c r="AJ112" s="147">
        <f t="array" ref="AJ112">(SUM(LEN($M112:$X112)-LEN(SUBSTITUTE($M112:$X112,"청주","")))/LEN("청주"))</f>
        <v>0</v>
      </c>
      <c r="AK112" s="147">
        <f t="array" ref="AK112">(SUM(LEN($M112:$X112)-LEN(SUBSTITUTE($M112:$X112,"인천","")))/LEN("인천"))</f>
        <v>0</v>
      </c>
      <c r="AL112" s="147">
        <f t="array" ref="AL112">SUM(SUM(LEN($M112:X112)-LEN(SUBSTITUTE($M112:X112,"충북","")))/LEN("충북"),SUM(LEN(M112:$X112)-LEN(SUBSTITUTE($M112:$X112,"아산","")))/LEN("아산"))</f>
        <v>0</v>
      </c>
      <c r="AM112" s="147">
        <f t="array" ref="AM112">(SUM(LEN($M112:$X112)-LEN(SUBSTITUTE($M112:$X112,"울산","")))/LEN("울산"))</f>
        <v>0</v>
      </c>
      <c r="AN112" s="147">
        <f t="array" ref="AN112">(SUM(LEN($M112:$X112)-LEN(SUBSTITUTE($M112:$X112,"창원","")))/LEN("창원"))</f>
        <v>0</v>
      </c>
      <c r="AO112" s="147">
        <f t="array" ref="AO112">(SUM(LEN($M112:$X112)-LEN(SUBSTITUTE($M112:$X112,"전주","")))/LEN("전주"))</f>
        <v>0</v>
      </c>
      <c r="AP112" s="209">
        <f t="shared" si="113"/>
        <v>0</v>
      </c>
      <c r="AQ112" s="175">
        <f t="shared" si="114"/>
        <v>0</v>
      </c>
      <c r="AR112" s="174">
        <f t="shared" si="115"/>
        <v>0</v>
      </c>
      <c r="AS112" s="174">
        <f t="shared" si="115"/>
        <v>0</v>
      </c>
      <c r="AT112" s="175">
        <f t="shared" si="116"/>
        <v>0</v>
      </c>
      <c r="AU112" s="174">
        <f t="shared" si="117"/>
        <v>0</v>
      </c>
      <c r="AV112" s="174">
        <f t="shared" si="117"/>
        <v>0</v>
      </c>
      <c r="AW112" s="174">
        <f t="shared" si="117"/>
        <v>0</v>
      </c>
      <c r="AX112" s="174">
        <f t="shared" si="117"/>
        <v>0</v>
      </c>
      <c r="AY112" s="174">
        <f t="shared" si="117"/>
        <v>0</v>
      </c>
      <c r="AZ112" s="174">
        <f t="shared" si="117"/>
        <v>0</v>
      </c>
      <c r="BA112" s="174">
        <f t="shared" si="117"/>
        <v>0</v>
      </c>
      <c r="BB112" s="174">
        <f t="shared" si="117"/>
        <v>0</v>
      </c>
      <c r="BC112" s="174">
        <f t="shared" si="117"/>
        <v>0</v>
      </c>
      <c r="BD112" s="174">
        <f t="shared" si="117"/>
        <v>0</v>
      </c>
      <c r="BE112" s="174">
        <f t="shared" si="117"/>
        <v>0</v>
      </c>
      <c r="BF112" s="640"/>
      <c r="BG112" s="640"/>
      <c r="BH112" t="str">
        <f>IF(G112="","",VLOOKUP(G112,과정코드!$A$2:$B$494,2,0))</f>
        <v>COL0104571</v>
      </c>
      <c r="BI112" s="70"/>
    </row>
    <row r="113" spans="1:61" s="39" customFormat="1" ht="23.1" customHeight="1">
      <c r="A113" s="808"/>
      <c r="B113" s="40">
        <v>97</v>
      </c>
      <c r="C113" s="56"/>
      <c r="D113" s="41" t="s">
        <v>21</v>
      </c>
      <c r="E113" s="56"/>
      <c r="F113" s="56"/>
      <c r="G113" s="534" t="s">
        <v>243</v>
      </c>
      <c r="H113" s="93" t="str">
        <f t="shared" si="90"/>
        <v>바로가기</v>
      </c>
      <c r="I113" s="542">
        <v>4</v>
      </c>
      <c r="J113" s="525">
        <v>30</v>
      </c>
      <c r="K113" s="121">
        <v>840</v>
      </c>
      <c r="L113" s="121">
        <v>900</v>
      </c>
      <c r="M113" s="270"/>
      <c r="N113" s="269"/>
      <c r="O113" s="270"/>
      <c r="P113" s="269"/>
      <c r="Q113" s="270"/>
      <c r="R113" s="269"/>
      <c r="S113" s="270" t="s">
        <v>830</v>
      </c>
      <c r="T113" s="269"/>
      <c r="U113" s="270"/>
      <c r="V113" s="280"/>
      <c r="W113" s="270" t="s">
        <v>829</v>
      </c>
      <c r="X113" s="269"/>
      <c r="Y113" s="147">
        <f t="shared" si="109"/>
        <v>2</v>
      </c>
      <c r="Z113" s="149">
        <f t="shared" si="110"/>
        <v>2</v>
      </c>
      <c r="AA113" s="150">
        <f t="shared" si="111"/>
        <v>0</v>
      </c>
      <c r="AB113" s="147">
        <f t="array" ref="AB113">(SUM(LEN($M113:$X113)-LEN(SUBSTITUTE($M113:$X113,"역삼","")))/LEN("역삼"))</f>
        <v>0</v>
      </c>
      <c r="AC113" s="147">
        <f t="array" ref="AC113">SUM(SUM(LEN($M113:X113)-LEN(SUBSTITUTE($M113:X113,"선릉","")))/LEN("선릉"),SUM(LEN(M113:$X113)-LEN(SUBSTITUTE($M113:$X113,"가산","")))/LEN("가산"))</f>
        <v>0</v>
      </c>
      <c r="AD113" s="150">
        <f t="shared" si="112"/>
        <v>2</v>
      </c>
      <c r="AE113" s="147">
        <f t="array" ref="AE113">(SUM(LEN($M113:$X113)-LEN(SUBSTITUTE($M113:$X113,"대전","")))/LEN("대전"))</f>
        <v>0</v>
      </c>
      <c r="AF113" s="147">
        <f t="array" ref="AF113">(SUM(LEN($M113:$X113)-LEN(SUBSTITUTE($M113:$X113,"대구","")))/LEN("대구"))</f>
        <v>0</v>
      </c>
      <c r="AG113" s="147">
        <f t="array" ref="AG113">(SUM(LEN($M113:$X113)-LEN(SUBSTITUTE($M113:$X113,"부산","")))/LEN("부산"))</f>
        <v>1</v>
      </c>
      <c r="AH113" s="147">
        <f t="array" ref="AH113">(SUM(LEN($M113:$X113)-LEN(SUBSTITUTE($M113:$X113,"광주","")))/LEN("광주"))</f>
        <v>0</v>
      </c>
      <c r="AI113" s="147">
        <f t="array" ref="AI113">SUM(SUM(LEN($M113:$X113)-LEN(SUBSTITUTE($M113:$X113,"수원","")))/LEN("수원"),SUM(LEN($M113:$X113)-LEN(SUBSTITUTE($M113:$X113,"춘천","")))/LEN("춘천"),SUM(LEN($M113:$X113)-LEN(SUBSTITUTE($M113:$X113,"의정부","")))/LEN("의정부"),SUM(LEN($M113:$X113)-LEN(SUBSTITUTE($M113:$X113,"원주","")))/LEN("원주"))</f>
        <v>0</v>
      </c>
      <c r="AJ113" s="147">
        <f t="array" ref="AJ113">(SUM(LEN($M113:$X113)-LEN(SUBSTITUTE($M113:$X113,"청주","")))/LEN("청주"))</f>
        <v>0</v>
      </c>
      <c r="AK113" s="147">
        <f t="array" ref="AK113">(SUM(LEN($M113:$X113)-LEN(SUBSTITUTE($M113:$X113,"인천","")))/LEN("인천"))</f>
        <v>0</v>
      </c>
      <c r="AL113" s="147">
        <f t="array" ref="AL113">SUM(SUM(LEN($M113:X113)-LEN(SUBSTITUTE($M113:X113,"충북","")))/LEN("충북"),SUM(LEN(M113:$X113)-LEN(SUBSTITUTE($M113:$X113,"아산","")))/LEN("아산"))</f>
        <v>0</v>
      </c>
      <c r="AM113" s="147">
        <f t="array" ref="AM113">(SUM(LEN($M113:$X113)-LEN(SUBSTITUTE($M113:$X113,"울산","")))/LEN("울산"))</f>
        <v>1</v>
      </c>
      <c r="AN113" s="147">
        <f t="array" ref="AN113">(SUM(LEN($M113:$X113)-LEN(SUBSTITUTE($M113:$X113,"창원","")))/LEN("창원"))</f>
        <v>0</v>
      </c>
      <c r="AO113" s="147">
        <f t="array" ref="AO113">(SUM(LEN($M113:$X113)-LEN(SUBSTITUTE($M113:$X113,"전주","")))/LEN("전주"))</f>
        <v>0</v>
      </c>
      <c r="AP113" s="209">
        <f t="shared" si="113"/>
        <v>8</v>
      </c>
      <c r="AQ113" s="175">
        <f t="shared" si="114"/>
        <v>0</v>
      </c>
      <c r="AR113" s="174">
        <f t="shared" si="115"/>
        <v>0</v>
      </c>
      <c r="AS113" s="174">
        <f t="shared" si="115"/>
        <v>0</v>
      </c>
      <c r="AT113" s="175">
        <f t="shared" si="116"/>
        <v>8</v>
      </c>
      <c r="AU113" s="174">
        <f t="shared" si="117"/>
        <v>0</v>
      </c>
      <c r="AV113" s="174">
        <f t="shared" si="117"/>
        <v>0</v>
      </c>
      <c r="AW113" s="174">
        <f t="shared" si="117"/>
        <v>4</v>
      </c>
      <c r="AX113" s="174">
        <f t="shared" si="117"/>
        <v>0</v>
      </c>
      <c r="AY113" s="174">
        <f t="shared" si="117"/>
        <v>0</v>
      </c>
      <c r="AZ113" s="174">
        <f t="shared" si="117"/>
        <v>0</v>
      </c>
      <c r="BA113" s="174">
        <f t="shared" si="117"/>
        <v>0</v>
      </c>
      <c r="BB113" s="174">
        <f t="shared" si="117"/>
        <v>0</v>
      </c>
      <c r="BC113" s="174">
        <f t="shared" si="117"/>
        <v>4</v>
      </c>
      <c r="BD113" s="174">
        <f t="shared" si="117"/>
        <v>0</v>
      </c>
      <c r="BE113" s="174">
        <f t="shared" si="117"/>
        <v>0</v>
      </c>
      <c r="BF113" s="640"/>
      <c r="BG113" s="640"/>
      <c r="BH113" t="str">
        <f>IF(G113="","",VLOOKUP(G113,과정코드!$A$2:$B$494,2,0))</f>
        <v>COL0104572</v>
      </c>
      <c r="BI113" s="70"/>
    </row>
    <row r="114" spans="1:61" s="39" customFormat="1" ht="23.1" customHeight="1">
      <c r="A114" s="808"/>
      <c r="B114" s="40">
        <v>98</v>
      </c>
      <c r="C114" s="57" t="s">
        <v>130</v>
      </c>
      <c r="D114" s="41" t="s">
        <v>21</v>
      </c>
      <c r="E114" s="41" t="s">
        <v>21</v>
      </c>
      <c r="F114" s="41"/>
      <c r="G114" s="534" t="s">
        <v>828</v>
      </c>
      <c r="H114" s="93" t="str">
        <f t="shared" si="90"/>
        <v>바로가기</v>
      </c>
      <c r="I114" s="542">
        <v>2</v>
      </c>
      <c r="J114" s="525">
        <v>14</v>
      </c>
      <c r="K114" s="121">
        <v>490</v>
      </c>
      <c r="L114" s="121">
        <v>540</v>
      </c>
      <c r="M114" s="270"/>
      <c r="N114" s="281"/>
      <c r="O114" s="282"/>
      <c r="P114" s="281"/>
      <c r="Q114" s="283"/>
      <c r="R114" s="271"/>
      <c r="S114" s="270"/>
      <c r="T114" s="269"/>
      <c r="U114" s="270"/>
      <c r="V114" s="269" t="s">
        <v>826</v>
      </c>
      <c r="W114" s="268" t="s">
        <v>224</v>
      </c>
      <c r="X114" s="269"/>
      <c r="Y114" s="147">
        <f t="shared" si="109"/>
        <v>2</v>
      </c>
      <c r="Z114" s="149">
        <f t="shared" si="110"/>
        <v>2</v>
      </c>
      <c r="AA114" s="150">
        <f t="shared" si="111"/>
        <v>0</v>
      </c>
      <c r="AB114" s="147">
        <f t="array" ref="AB114">(SUM(LEN($M114:$X114)-LEN(SUBSTITUTE($M114:$X114,"역삼","")))/LEN("역삼"))</f>
        <v>0</v>
      </c>
      <c r="AC114" s="147">
        <f t="array" ref="AC114">SUM(SUM(LEN($M114:X114)-LEN(SUBSTITUTE($M114:X114,"선릉","")))/LEN("선릉"),SUM(LEN(M114:$X114)-LEN(SUBSTITUTE($M114:$X114,"가산","")))/LEN("가산"))</f>
        <v>0</v>
      </c>
      <c r="AD114" s="150">
        <f t="shared" ref="AD114:AD122" si="118">SUM(AE114:AO114)</f>
        <v>2</v>
      </c>
      <c r="AE114" s="147">
        <f t="array" ref="AE114">(SUM(LEN($M114:$X114)-LEN(SUBSTITUTE($M114:$X114,"대전","")))/LEN("대전"))</f>
        <v>0</v>
      </c>
      <c r="AF114" s="147">
        <f t="array" ref="AF114">(SUM(LEN($M114:$X114)-LEN(SUBSTITUTE($M114:$X114,"대구","")))/LEN("대구"))</f>
        <v>1</v>
      </c>
      <c r="AG114" s="147">
        <f t="array" ref="AG114">(SUM(LEN($M114:$X114)-LEN(SUBSTITUTE($M114:$X114,"부산","")))/LEN("부산"))</f>
        <v>1</v>
      </c>
      <c r="AH114" s="147">
        <f t="array" ref="AH114">(SUM(LEN($M114:$X114)-LEN(SUBSTITUTE($M114:$X114,"광주","")))/LEN("광주"))</f>
        <v>0</v>
      </c>
      <c r="AI114" s="147">
        <f t="array" ref="AI114">SUM(SUM(LEN($M114:$X114)-LEN(SUBSTITUTE($M114:$X114,"수원","")))/LEN("수원"),SUM(LEN($M114:$X114)-LEN(SUBSTITUTE($M114:$X114,"춘천","")))/LEN("춘천"),SUM(LEN($M114:$X114)-LEN(SUBSTITUTE($M114:$X114,"의정부","")))/LEN("의정부"),SUM(LEN($M114:$X114)-LEN(SUBSTITUTE($M114:$X114,"원주","")))/LEN("원주"))</f>
        <v>0</v>
      </c>
      <c r="AJ114" s="147">
        <f t="array" ref="AJ114">(SUM(LEN($M114:$X114)-LEN(SUBSTITUTE($M114:$X114,"청주","")))/LEN("청주"))</f>
        <v>0</v>
      </c>
      <c r="AK114" s="147">
        <f t="array" ref="AK114">(SUM(LEN($M114:$X114)-LEN(SUBSTITUTE($M114:$X114,"인천","")))/LEN("인천"))</f>
        <v>0</v>
      </c>
      <c r="AL114" s="147">
        <f t="array" ref="AL114">SUM(SUM(LEN($M114:X114)-LEN(SUBSTITUTE($M114:X114,"충북","")))/LEN("충북"),SUM(LEN(M114:$X114)-LEN(SUBSTITUTE($M114:$X114,"아산","")))/LEN("아산"))</f>
        <v>0</v>
      </c>
      <c r="AM114" s="147">
        <f t="array" ref="AM114">(SUM(LEN($M114:$X114)-LEN(SUBSTITUTE($M114:$X114,"울산","")))/LEN("울산"))</f>
        <v>0</v>
      </c>
      <c r="AN114" s="147">
        <f t="array" ref="AN114">(SUM(LEN($M114:$X114)-LEN(SUBSTITUTE($M114:$X114,"창원","")))/LEN("창원"))</f>
        <v>0</v>
      </c>
      <c r="AO114" s="147">
        <f t="array" ref="AO114">(SUM(LEN($M114:$X114)-LEN(SUBSTITUTE($M114:$X114,"전주","")))/LEN("전주"))</f>
        <v>0</v>
      </c>
      <c r="AP114" s="209">
        <f t="shared" si="113"/>
        <v>4</v>
      </c>
      <c r="AQ114" s="175">
        <f t="shared" si="114"/>
        <v>0</v>
      </c>
      <c r="AR114" s="174">
        <f t="shared" si="115"/>
        <v>0</v>
      </c>
      <c r="AS114" s="174">
        <f t="shared" si="115"/>
        <v>0</v>
      </c>
      <c r="AT114" s="175">
        <f t="shared" ref="AT114:AT122" si="119">SUM(AU114:BE114)</f>
        <v>4</v>
      </c>
      <c r="AU114" s="174">
        <f t="shared" si="117"/>
        <v>0</v>
      </c>
      <c r="AV114" s="174">
        <f t="shared" si="117"/>
        <v>2</v>
      </c>
      <c r="AW114" s="174">
        <f t="shared" si="117"/>
        <v>2</v>
      </c>
      <c r="AX114" s="174">
        <f t="shared" si="117"/>
        <v>0</v>
      </c>
      <c r="AY114" s="174">
        <f t="shared" si="117"/>
        <v>0</v>
      </c>
      <c r="AZ114" s="174">
        <f t="shared" si="117"/>
        <v>0</v>
      </c>
      <c r="BA114" s="174">
        <f t="shared" si="117"/>
        <v>0</v>
      </c>
      <c r="BB114" s="174">
        <f t="shared" si="117"/>
        <v>0</v>
      </c>
      <c r="BC114" s="174">
        <f t="shared" si="117"/>
        <v>0</v>
      </c>
      <c r="BD114" s="174">
        <f t="shared" si="117"/>
        <v>0</v>
      </c>
      <c r="BE114" s="174">
        <f t="shared" si="117"/>
        <v>0</v>
      </c>
      <c r="BF114" s="640"/>
      <c r="BG114" s="640"/>
      <c r="BH114" t="str">
        <f>IF(G114="","",VLOOKUP(G114,과정코드!$A$2:$B$494,2,0))</f>
        <v>COL0104573</v>
      </c>
      <c r="BI114" s="70"/>
    </row>
    <row r="115" spans="1:61" s="39" customFormat="1" ht="23.1" customHeight="1">
      <c r="A115" s="808"/>
      <c r="B115" s="40">
        <v>99</v>
      </c>
      <c r="C115" s="57" t="s">
        <v>130</v>
      </c>
      <c r="D115" s="41" t="s">
        <v>21</v>
      </c>
      <c r="E115" s="41"/>
      <c r="F115" s="41"/>
      <c r="G115" s="534" t="s">
        <v>825</v>
      </c>
      <c r="H115" s="93" t="str">
        <f t="shared" si="90"/>
        <v>바로가기</v>
      </c>
      <c r="I115" s="542">
        <v>2</v>
      </c>
      <c r="J115" s="525">
        <v>14</v>
      </c>
      <c r="K115" s="121">
        <v>490</v>
      </c>
      <c r="L115" s="121">
        <v>540</v>
      </c>
      <c r="M115" s="268"/>
      <c r="N115" s="271"/>
      <c r="O115" s="268"/>
      <c r="P115" s="269"/>
      <c r="Q115" s="268"/>
      <c r="R115" s="269"/>
      <c r="S115" s="270"/>
      <c r="T115" s="269"/>
      <c r="U115" s="270" t="s">
        <v>252</v>
      </c>
      <c r="V115" s="271"/>
      <c r="W115" s="270"/>
      <c r="X115" s="269"/>
      <c r="Y115" s="147">
        <f t="shared" si="109"/>
        <v>1</v>
      </c>
      <c r="Z115" s="149">
        <f t="shared" si="110"/>
        <v>1</v>
      </c>
      <c r="AA115" s="150">
        <f t="shared" si="111"/>
        <v>0</v>
      </c>
      <c r="AB115" s="147">
        <f t="array" ref="AB115">(SUM(LEN($M115:$X115)-LEN(SUBSTITUTE($M115:$X115,"역삼","")))/LEN("역삼"))</f>
        <v>0</v>
      </c>
      <c r="AC115" s="147">
        <f t="array" ref="AC115">SUM(SUM(LEN($M115:X115)-LEN(SUBSTITUTE($M115:X115,"선릉","")))/LEN("선릉"),SUM(LEN(M115:$X115)-LEN(SUBSTITUTE($M115:$X115,"가산","")))/LEN("가산"))</f>
        <v>0</v>
      </c>
      <c r="AD115" s="150">
        <f t="shared" si="118"/>
        <v>1</v>
      </c>
      <c r="AE115" s="147">
        <f t="array" ref="AE115">(SUM(LEN($M115:$X115)-LEN(SUBSTITUTE($M115:$X115,"대전","")))/LEN("대전"))</f>
        <v>0</v>
      </c>
      <c r="AF115" s="147">
        <f t="array" ref="AF115">(SUM(LEN($M115:$X115)-LEN(SUBSTITUTE($M115:$X115,"대구","")))/LEN("대구"))</f>
        <v>0</v>
      </c>
      <c r="AG115" s="147">
        <f t="array" ref="AG115">(SUM(LEN($M115:$X115)-LEN(SUBSTITUTE($M115:$X115,"부산","")))/LEN("부산"))</f>
        <v>1</v>
      </c>
      <c r="AH115" s="147">
        <f t="array" ref="AH115">(SUM(LEN($M115:$X115)-LEN(SUBSTITUTE($M115:$X115,"광주","")))/LEN("광주"))</f>
        <v>0</v>
      </c>
      <c r="AI115" s="147">
        <f t="array" ref="AI115">SUM(SUM(LEN($M115:$X115)-LEN(SUBSTITUTE($M115:$X115,"수원","")))/LEN("수원"),SUM(LEN($M115:$X115)-LEN(SUBSTITUTE($M115:$X115,"춘천","")))/LEN("춘천"),SUM(LEN($M115:$X115)-LEN(SUBSTITUTE($M115:$X115,"의정부","")))/LEN("의정부"),SUM(LEN($M115:$X115)-LEN(SUBSTITUTE($M115:$X115,"원주","")))/LEN("원주"))</f>
        <v>0</v>
      </c>
      <c r="AJ115" s="147">
        <f t="array" ref="AJ115">(SUM(LEN($M115:$X115)-LEN(SUBSTITUTE($M115:$X115,"청주","")))/LEN("청주"))</f>
        <v>0</v>
      </c>
      <c r="AK115" s="147">
        <f t="array" ref="AK115">(SUM(LEN($M115:$X115)-LEN(SUBSTITUTE($M115:$X115,"인천","")))/LEN("인천"))</f>
        <v>0</v>
      </c>
      <c r="AL115" s="147">
        <f t="array" ref="AL115">SUM(SUM(LEN($M115:X115)-LEN(SUBSTITUTE($M115:X115,"충북","")))/LEN("충북"),SUM(LEN(M115:$X115)-LEN(SUBSTITUTE($M115:$X115,"아산","")))/LEN("아산"))</f>
        <v>0</v>
      </c>
      <c r="AM115" s="147">
        <f t="array" ref="AM115">(SUM(LEN($M115:$X115)-LEN(SUBSTITUTE($M115:$X115,"울산","")))/LEN("울산"))</f>
        <v>0</v>
      </c>
      <c r="AN115" s="147">
        <f t="array" ref="AN115">(SUM(LEN($M115:$X115)-LEN(SUBSTITUTE($M115:$X115,"창원","")))/LEN("창원"))</f>
        <v>0</v>
      </c>
      <c r="AO115" s="147">
        <f t="array" ref="AO115">(SUM(LEN($M115:$X115)-LEN(SUBSTITUTE($M115:$X115,"전주","")))/LEN("전주"))</f>
        <v>0</v>
      </c>
      <c r="AP115" s="209">
        <f t="shared" si="113"/>
        <v>2</v>
      </c>
      <c r="AQ115" s="175">
        <f t="shared" si="114"/>
        <v>0</v>
      </c>
      <c r="AR115" s="174">
        <f t="shared" si="115"/>
        <v>0</v>
      </c>
      <c r="AS115" s="174">
        <f t="shared" si="115"/>
        <v>0</v>
      </c>
      <c r="AT115" s="175">
        <f t="shared" si="119"/>
        <v>2</v>
      </c>
      <c r="AU115" s="174">
        <f t="shared" si="117"/>
        <v>0</v>
      </c>
      <c r="AV115" s="174">
        <f t="shared" si="117"/>
        <v>0</v>
      </c>
      <c r="AW115" s="174">
        <f t="shared" si="117"/>
        <v>2</v>
      </c>
      <c r="AX115" s="174">
        <f t="shared" si="117"/>
        <v>0</v>
      </c>
      <c r="AY115" s="174">
        <f t="shared" si="117"/>
        <v>0</v>
      </c>
      <c r="AZ115" s="174">
        <f t="shared" si="117"/>
        <v>0</v>
      </c>
      <c r="BA115" s="174">
        <f t="shared" si="117"/>
        <v>0</v>
      </c>
      <c r="BB115" s="174">
        <f t="shared" si="117"/>
        <v>0</v>
      </c>
      <c r="BC115" s="174">
        <f t="shared" si="117"/>
        <v>0</v>
      </c>
      <c r="BD115" s="174">
        <f t="shared" si="117"/>
        <v>0</v>
      </c>
      <c r="BE115" s="174">
        <f t="shared" si="117"/>
        <v>0</v>
      </c>
      <c r="BF115" s="640"/>
      <c r="BG115" s="640"/>
      <c r="BH115" t="str">
        <f>IF(G115="","",VLOOKUP(G115,과정코드!$A$2:$B$494,2,0))</f>
        <v>COL0104574</v>
      </c>
      <c r="BI115" s="70"/>
    </row>
    <row r="116" spans="1:61" s="39" customFormat="1" ht="38.25" customHeight="1">
      <c r="A116" s="808"/>
      <c r="B116" s="40">
        <v>100</v>
      </c>
      <c r="C116" s="57" t="s">
        <v>130</v>
      </c>
      <c r="D116" s="41" t="s">
        <v>21</v>
      </c>
      <c r="E116" s="41" t="s">
        <v>21</v>
      </c>
      <c r="F116" s="41"/>
      <c r="G116" s="537" t="s">
        <v>1655</v>
      </c>
      <c r="H116" s="93" t="str">
        <f t="shared" si="90"/>
        <v>바로가기</v>
      </c>
      <c r="I116" s="542">
        <v>2</v>
      </c>
      <c r="J116" s="525">
        <v>15</v>
      </c>
      <c r="K116" s="121">
        <v>530</v>
      </c>
      <c r="L116" s="46">
        <v>580</v>
      </c>
      <c r="M116" s="268"/>
      <c r="N116" s="271" t="s">
        <v>2559</v>
      </c>
      <c r="O116" s="268" t="s">
        <v>2560</v>
      </c>
      <c r="P116" s="271" t="s">
        <v>2561</v>
      </c>
      <c r="Q116" s="268" t="s">
        <v>1233</v>
      </c>
      <c r="R116" s="269"/>
      <c r="S116" s="270"/>
      <c r="T116" s="269"/>
      <c r="U116" s="268"/>
      <c r="V116" s="269"/>
      <c r="W116" s="270"/>
      <c r="X116" s="269"/>
      <c r="Y116" s="147">
        <v>16</v>
      </c>
      <c r="Z116" s="149">
        <f t="shared" si="110"/>
        <v>6</v>
      </c>
      <c r="AA116" s="150">
        <f t="shared" si="111"/>
        <v>0</v>
      </c>
      <c r="AB116" s="147">
        <f t="array" ref="AB116">(SUM(LEN($M116:$X116)-LEN(SUBSTITUTE($M116:$X116,"역삼","")))/LEN("역삼"))</f>
        <v>0</v>
      </c>
      <c r="AC116" s="147">
        <f t="array" ref="AC116">SUM(SUM(LEN($M116:X116)-LEN(SUBSTITUTE($M116:X116,"선릉","")))/LEN("선릉"),SUM(LEN(M116:$X116)-LEN(SUBSTITUTE($M116:$X116,"가산","")))/LEN("가산"))</f>
        <v>0</v>
      </c>
      <c r="AD116" s="150">
        <f t="shared" si="118"/>
        <v>6</v>
      </c>
      <c r="AE116" s="147">
        <f t="array" ref="AE116">(SUM(LEN($M116:$X116)-LEN(SUBSTITUTE($M116:$X116,"대전","")))/LEN("대전"))</f>
        <v>0</v>
      </c>
      <c r="AF116" s="147">
        <f t="array" ref="AF116">(SUM(LEN($M116:$X116)-LEN(SUBSTITUTE($M116:$X116,"대구","")))/LEN("대구"))</f>
        <v>2</v>
      </c>
      <c r="AG116" s="147">
        <f t="array" ref="AG116">(SUM(LEN($M116:$X116)-LEN(SUBSTITUTE($M116:$X116,"부산","")))/LEN("부산"))</f>
        <v>3</v>
      </c>
      <c r="AH116" s="147">
        <f t="array" ref="AH116">(SUM(LEN($M116:$X116)-LEN(SUBSTITUTE($M116:$X116,"광주","")))/LEN("광주"))</f>
        <v>0</v>
      </c>
      <c r="AI116" s="147">
        <f t="array" ref="AI116">SUM(SUM(LEN($M116:$X116)-LEN(SUBSTITUTE($M116:$X116,"수원","")))/LEN("수원"),SUM(LEN($M116:$X116)-LEN(SUBSTITUTE($M116:$X116,"춘천","")))/LEN("춘천"),SUM(LEN($M116:$X116)-LEN(SUBSTITUTE($M116:$X116,"의정부","")))/LEN("의정부"),SUM(LEN($M116:$X116)-LEN(SUBSTITUTE($M116:$X116,"원주","")))/LEN("원주"))</f>
        <v>0</v>
      </c>
      <c r="AJ116" s="147">
        <f t="array" ref="AJ116">(SUM(LEN($M116:$X116)-LEN(SUBSTITUTE($M116:$X116,"청주","")))/LEN("청주"))</f>
        <v>0</v>
      </c>
      <c r="AK116" s="147">
        <f t="array" ref="AK116">(SUM(LEN($M116:$X116)-LEN(SUBSTITUTE($M116:$X116,"인천","")))/LEN("인천"))</f>
        <v>0</v>
      </c>
      <c r="AL116" s="147">
        <f t="array" ref="AL116">SUM(SUM(LEN($M116:X116)-LEN(SUBSTITUTE($M116:X116,"충북","")))/LEN("충북"),SUM(LEN(M116:$X116)-LEN(SUBSTITUTE($M116:$X116,"아산","")))/LEN("아산"))</f>
        <v>0</v>
      </c>
      <c r="AM116" s="147">
        <f t="array" ref="AM116">(SUM(LEN($M116:$X116)-LEN(SUBSTITUTE($M116:$X116,"울산","")))/LEN("울산"))</f>
        <v>1</v>
      </c>
      <c r="AN116" s="147">
        <f t="array" ref="AN116">(SUM(LEN($M116:$X116)-LEN(SUBSTITUTE($M116:$X116,"창원","")))/LEN("창원"))</f>
        <v>0</v>
      </c>
      <c r="AO116" s="147">
        <f t="array" ref="AO116">(SUM(LEN($M116:$X116)-LEN(SUBSTITUTE($M116:$X116,"전주","")))/LEN("전주"))</f>
        <v>0</v>
      </c>
      <c r="AP116" s="209">
        <f t="shared" si="113"/>
        <v>12</v>
      </c>
      <c r="AQ116" s="175">
        <f t="shared" si="114"/>
        <v>0</v>
      </c>
      <c r="AR116" s="174">
        <f t="shared" si="115"/>
        <v>0</v>
      </c>
      <c r="AS116" s="174">
        <f t="shared" si="115"/>
        <v>0</v>
      </c>
      <c r="AT116" s="175">
        <f t="shared" si="119"/>
        <v>12</v>
      </c>
      <c r="AU116" s="174">
        <f t="shared" si="117"/>
        <v>0</v>
      </c>
      <c r="AV116" s="174">
        <f t="shared" si="117"/>
        <v>4</v>
      </c>
      <c r="AW116" s="174">
        <f t="shared" si="117"/>
        <v>6</v>
      </c>
      <c r="AX116" s="174">
        <f t="shared" si="117"/>
        <v>0</v>
      </c>
      <c r="AY116" s="174">
        <f t="shared" si="117"/>
        <v>0</v>
      </c>
      <c r="AZ116" s="174">
        <f t="shared" si="117"/>
        <v>0</v>
      </c>
      <c r="BA116" s="174">
        <f t="shared" si="117"/>
        <v>0</v>
      </c>
      <c r="BB116" s="174">
        <f t="shared" si="117"/>
        <v>0</v>
      </c>
      <c r="BC116" s="174">
        <f t="shared" si="117"/>
        <v>2</v>
      </c>
      <c r="BD116" s="174">
        <f t="shared" si="117"/>
        <v>0</v>
      </c>
      <c r="BE116" s="174">
        <f t="shared" si="117"/>
        <v>0</v>
      </c>
      <c r="BF116" s="640"/>
      <c r="BG116" s="640"/>
      <c r="BH116" t="str">
        <f>IF(G116="","",VLOOKUP(G116,과정코드!$A$2:$B$494,2,0))</f>
        <v>COL0104575</v>
      </c>
      <c r="BI116" s="70"/>
    </row>
    <row r="117" spans="1:61" s="39" customFormat="1" ht="23.1" customHeight="1">
      <c r="A117" s="808"/>
      <c r="B117" s="40">
        <v>101</v>
      </c>
      <c r="C117" s="57" t="s">
        <v>130</v>
      </c>
      <c r="D117" s="409"/>
      <c r="E117" s="41" t="s">
        <v>21</v>
      </c>
      <c r="F117" s="41"/>
      <c r="G117" s="537" t="s">
        <v>1927</v>
      </c>
      <c r="H117" s="93" t="str">
        <f t="shared" si="90"/>
        <v>바로가기</v>
      </c>
      <c r="I117" s="542">
        <v>3</v>
      </c>
      <c r="J117" s="525">
        <v>23</v>
      </c>
      <c r="K117" s="121">
        <v>660</v>
      </c>
      <c r="L117" s="121">
        <v>700</v>
      </c>
      <c r="M117" s="270"/>
      <c r="N117" s="271"/>
      <c r="O117" s="268"/>
      <c r="P117" s="271" t="s">
        <v>247</v>
      </c>
      <c r="Q117" s="268"/>
      <c r="R117" s="269"/>
      <c r="S117" s="270"/>
      <c r="T117" s="269"/>
      <c r="U117" s="268"/>
      <c r="V117" s="269"/>
      <c r="W117" s="268"/>
      <c r="X117" s="269"/>
      <c r="Y117" s="147">
        <v>6</v>
      </c>
      <c r="Z117" s="149">
        <f t="shared" si="110"/>
        <v>1</v>
      </c>
      <c r="AA117" s="150">
        <f t="shared" si="111"/>
        <v>0</v>
      </c>
      <c r="AB117" s="147">
        <f t="array" ref="AB117">(SUM(LEN($M117:$X117)-LEN(SUBSTITUTE($M117:$X117,"역삼","")))/LEN("역삼"))</f>
        <v>0</v>
      </c>
      <c r="AC117" s="147">
        <f t="array" ref="AC117">SUM(SUM(LEN($M117:X117)-LEN(SUBSTITUTE($M117:X117,"선릉","")))/LEN("선릉"),SUM(LEN(M117:$X117)-LEN(SUBSTITUTE($M117:$X117,"가산","")))/LEN("가산"))</f>
        <v>0</v>
      </c>
      <c r="AD117" s="150">
        <f t="shared" si="118"/>
        <v>1</v>
      </c>
      <c r="AE117" s="147">
        <f t="array" ref="AE117">(SUM(LEN($M117:$X117)-LEN(SUBSTITUTE($M117:$X117,"대전","")))/LEN("대전"))</f>
        <v>0</v>
      </c>
      <c r="AF117" s="147">
        <f t="array" ref="AF117">(SUM(LEN($M117:$X117)-LEN(SUBSTITUTE($M117:$X117,"대구","")))/LEN("대구"))</f>
        <v>0</v>
      </c>
      <c r="AG117" s="147">
        <f t="array" ref="AG117">(SUM(LEN($M117:$X117)-LEN(SUBSTITUTE($M117:$X117,"부산","")))/LEN("부산"))</f>
        <v>1</v>
      </c>
      <c r="AH117" s="147">
        <f t="array" ref="AH117">(SUM(LEN($M117:$X117)-LEN(SUBSTITUTE($M117:$X117,"광주","")))/LEN("광주"))</f>
        <v>0</v>
      </c>
      <c r="AI117" s="147">
        <f t="array" ref="AI117">SUM(SUM(LEN($M117:$X117)-LEN(SUBSTITUTE($M117:$X117,"수원","")))/LEN("수원"),SUM(LEN($M117:$X117)-LEN(SUBSTITUTE($M117:$X117,"춘천","")))/LEN("춘천"),SUM(LEN($M117:$X117)-LEN(SUBSTITUTE($M117:$X117,"의정부","")))/LEN("의정부"),SUM(LEN($M117:$X117)-LEN(SUBSTITUTE($M117:$X117,"원주","")))/LEN("원주"))</f>
        <v>0</v>
      </c>
      <c r="AJ117" s="147">
        <f t="array" ref="AJ117">(SUM(LEN($M117:$X117)-LEN(SUBSTITUTE($M117:$X117,"청주","")))/LEN("청주"))</f>
        <v>0</v>
      </c>
      <c r="AK117" s="147">
        <f t="array" ref="AK117">(SUM(LEN($M117:$X117)-LEN(SUBSTITUTE($M117:$X117,"인천","")))/LEN("인천"))</f>
        <v>0</v>
      </c>
      <c r="AL117" s="147">
        <f t="array" ref="AL117">SUM(SUM(LEN($M117:X117)-LEN(SUBSTITUTE($M117:X117,"충북","")))/LEN("충북"),SUM(LEN(M117:$X117)-LEN(SUBSTITUTE($M117:$X117,"아산","")))/LEN("아산"))</f>
        <v>0</v>
      </c>
      <c r="AM117" s="147">
        <f t="array" ref="AM117">(SUM(LEN($M117:$X117)-LEN(SUBSTITUTE($M117:$X117,"울산","")))/LEN("울산"))</f>
        <v>0</v>
      </c>
      <c r="AN117" s="147">
        <f t="array" ref="AN117">(SUM(LEN($M117:$X117)-LEN(SUBSTITUTE($M117:$X117,"창원","")))/LEN("창원"))</f>
        <v>0</v>
      </c>
      <c r="AO117" s="147">
        <f t="array" ref="AO117">(SUM(LEN($M117:$X117)-LEN(SUBSTITUTE($M117:$X117,"전주","")))/LEN("전주"))</f>
        <v>0</v>
      </c>
      <c r="AP117" s="209">
        <f t="shared" si="113"/>
        <v>3</v>
      </c>
      <c r="AQ117" s="175">
        <f t="shared" si="114"/>
        <v>0</v>
      </c>
      <c r="AR117" s="174">
        <f t="shared" si="115"/>
        <v>0</v>
      </c>
      <c r="AS117" s="174">
        <f t="shared" si="115"/>
        <v>0</v>
      </c>
      <c r="AT117" s="175">
        <f t="shared" si="119"/>
        <v>3</v>
      </c>
      <c r="AU117" s="174">
        <f t="shared" si="117"/>
        <v>0</v>
      </c>
      <c r="AV117" s="174">
        <f t="shared" si="117"/>
        <v>0</v>
      </c>
      <c r="AW117" s="174">
        <f t="shared" si="117"/>
        <v>3</v>
      </c>
      <c r="AX117" s="174">
        <f t="shared" si="117"/>
        <v>0</v>
      </c>
      <c r="AY117" s="174">
        <f t="shared" si="117"/>
        <v>0</v>
      </c>
      <c r="AZ117" s="174">
        <f t="shared" si="117"/>
        <v>0</v>
      </c>
      <c r="BA117" s="174">
        <f t="shared" si="117"/>
        <v>0</v>
      </c>
      <c r="BB117" s="174">
        <f t="shared" si="117"/>
        <v>0</v>
      </c>
      <c r="BC117" s="174">
        <f t="shared" si="117"/>
        <v>0</v>
      </c>
      <c r="BD117" s="174">
        <f t="shared" si="117"/>
        <v>0</v>
      </c>
      <c r="BE117" s="174">
        <f t="shared" si="117"/>
        <v>0</v>
      </c>
      <c r="BF117" s="640"/>
      <c r="BG117" s="640"/>
      <c r="BH117" t="str">
        <f>IF(G117="","",VLOOKUP(G117,과정코드!$A$2:$B$494,2,0))</f>
        <v>COL0104576</v>
      </c>
      <c r="BI117" s="70"/>
    </row>
    <row r="118" spans="1:61" s="39" customFormat="1" ht="23.1" customHeight="1">
      <c r="A118" s="809"/>
      <c r="B118" s="40">
        <v>102</v>
      </c>
      <c r="C118" s="56"/>
      <c r="D118" s="41" t="s">
        <v>21</v>
      </c>
      <c r="E118" s="56"/>
      <c r="F118" s="56"/>
      <c r="G118" s="534" t="s">
        <v>1928</v>
      </c>
      <c r="H118" s="93" t="str">
        <f t="shared" si="90"/>
        <v>바로가기</v>
      </c>
      <c r="I118" s="542">
        <v>4</v>
      </c>
      <c r="J118" s="525">
        <v>30</v>
      </c>
      <c r="K118" s="121">
        <v>840</v>
      </c>
      <c r="L118" s="121">
        <v>900</v>
      </c>
      <c r="M118" s="270"/>
      <c r="N118" s="271" t="s">
        <v>814</v>
      </c>
      <c r="O118" s="268" t="s">
        <v>813</v>
      </c>
      <c r="P118" s="271" t="s">
        <v>2562</v>
      </c>
      <c r="Q118" s="270"/>
      <c r="R118" s="269"/>
      <c r="S118" s="270"/>
      <c r="T118" s="269"/>
      <c r="U118" s="268"/>
      <c r="V118" s="269"/>
      <c r="W118" s="270" t="s">
        <v>810</v>
      </c>
      <c r="X118" s="269"/>
      <c r="Y118" s="147">
        <v>8</v>
      </c>
      <c r="Z118" s="149">
        <f t="shared" si="110"/>
        <v>4</v>
      </c>
      <c r="AA118" s="150">
        <f t="shared" si="111"/>
        <v>0</v>
      </c>
      <c r="AB118" s="147">
        <f t="array" ref="AB118">(SUM(LEN($M118:$X118)-LEN(SUBSTITUTE($M118:$X118,"역삼","")))/LEN("역삼"))</f>
        <v>0</v>
      </c>
      <c r="AC118" s="147">
        <f t="array" ref="AC118">SUM(SUM(LEN($M118:X118)-LEN(SUBSTITUTE($M118:X118,"선릉","")))/LEN("선릉"),SUM(LEN(M118:$X118)-LEN(SUBSTITUTE($M118:$X118,"가산","")))/LEN("가산"))</f>
        <v>0</v>
      </c>
      <c r="AD118" s="150">
        <f t="shared" si="118"/>
        <v>4</v>
      </c>
      <c r="AE118" s="147">
        <f t="array" ref="AE118">(SUM(LEN($M118:$X118)-LEN(SUBSTITUTE($M118:$X118,"대전","")))/LEN("대전"))</f>
        <v>0</v>
      </c>
      <c r="AF118" s="147">
        <f t="array" ref="AF118">(SUM(LEN($M118:$X118)-LEN(SUBSTITUTE($M118:$X118,"대구","")))/LEN("대구"))</f>
        <v>1</v>
      </c>
      <c r="AG118" s="147">
        <f t="array" ref="AG118">(SUM(LEN($M118:$X118)-LEN(SUBSTITUTE($M118:$X118,"부산","")))/LEN("부산"))</f>
        <v>2</v>
      </c>
      <c r="AH118" s="147">
        <f t="array" ref="AH118">(SUM(LEN($M118:$X118)-LEN(SUBSTITUTE($M118:$X118,"광주","")))/LEN("광주"))</f>
        <v>0</v>
      </c>
      <c r="AI118" s="147">
        <f t="array" ref="AI118">SUM(SUM(LEN($M118:$X118)-LEN(SUBSTITUTE($M118:$X118,"수원","")))/LEN("수원"),SUM(LEN($M118:$X118)-LEN(SUBSTITUTE($M118:$X118,"춘천","")))/LEN("춘천"),SUM(LEN($M118:$X118)-LEN(SUBSTITUTE($M118:$X118,"의정부","")))/LEN("의정부"),SUM(LEN($M118:$X118)-LEN(SUBSTITUTE($M118:$X118,"원주","")))/LEN("원주"))</f>
        <v>0</v>
      </c>
      <c r="AJ118" s="147">
        <f t="array" ref="AJ118">(SUM(LEN($M118:$X118)-LEN(SUBSTITUTE($M118:$X118,"청주","")))/LEN("청주"))</f>
        <v>0</v>
      </c>
      <c r="AK118" s="147">
        <f t="array" ref="AK118">(SUM(LEN($M118:$X118)-LEN(SUBSTITUTE($M118:$X118,"인천","")))/LEN("인천"))</f>
        <v>0</v>
      </c>
      <c r="AL118" s="147">
        <f t="array" ref="AL118">SUM(SUM(LEN($M118:X118)-LEN(SUBSTITUTE($M118:X118,"충북","")))/LEN("충북"),SUM(LEN(M118:$X118)-LEN(SUBSTITUTE($M118:$X118,"아산","")))/LEN("아산"))</f>
        <v>0</v>
      </c>
      <c r="AM118" s="147">
        <f t="array" ref="AM118">(SUM(LEN($M118:$X118)-LEN(SUBSTITUTE($M118:$X118,"울산","")))/LEN("울산"))</f>
        <v>1</v>
      </c>
      <c r="AN118" s="147">
        <f t="array" ref="AN118">(SUM(LEN($M118:$X118)-LEN(SUBSTITUTE($M118:$X118,"창원","")))/LEN("창원"))</f>
        <v>0</v>
      </c>
      <c r="AO118" s="147">
        <f t="array" ref="AO118">(SUM(LEN($M118:$X118)-LEN(SUBSTITUTE($M118:$X118,"전주","")))/LEN("전주"))</f>
        <v>0</v>
      </c>
      <c r="AP118" s="209">
        <f t="shared" si="113"/>
        <v>16</v>
      </c>
      <c r="AQ118" s="175">
        <f t="shared" si="114"/>
        <v>0</v>
      </c>
      <c r="AR118" s="174">
        <f t="shared" si="115"/>
        <v>0</v>
      </c>
      <c r="AS118" s="174">
        <f t="shared" si="115"/>
        <v>0</v>
      </c>
      <c r="AT118" s="175">
        <f t="shared" si="119"/>
        <v>16</v>
      </c>
      <c r="AU118" s="174">
        <f t="shared" si="117"/>
        <v>0</v>
      </c>
      <c r="AV118" s="174">
        <f t="shared" si="117"/>
        <v>4</v>
      </c>
      <c r="AW118" s="174">
        <f t="shared" si="117"/>
        <v>8</v>
      </c>
      <c r="AX118" s="174">
        <f t="shared" si="117"/>
        <v>0</v>
      </c>
      <c r="AY118" s="174">
        <f t="shared" si="117"/>
        <v>0</v>
      </c>
      <c r="AZ118" s="174">
        <f t="shared" si="117"/>
        <v>0</v>
      </c>
      <c r="BA118" s="174">
        <f t="shared" si="117"/>
        <v>0</v>
      </c>
      <c r="BB118" s="174">
        <f t="shared" si="117"/>
        <v>0</v>
      </c>
      <c r="BC118" s="174">
        <f t="shared" si="117"/>
        <v>4</v>
      </c>
      <c r="BD118" s="174">
        <f t="shared" si="117"/>
        <v>0</v>
      </c>
      <c r="BE118" s="174">
        <f t="shared" si="117"/>
        <v>0</v>
      </c>
      <c r="BF118" s="640"/>
      <c r="BG118" s="640"/>
      <c r="BH118" t="str">
        <f>IF(G118="","",VLOOKUP(G118,과정코드!$A$2:$B$494,2,0))</f>
        <v>COL0104577</v>
      </c>
      <c r="BI118" s="70"/>
    </row>
    <row r="119" spans="1:61" s="39" customFormat="1" ht="23.1" customHeight="1">
      <c r="A119" s="554" t="s">
        <v>809</v>
      </c>
      <c r="B119" s="40">
        <v>103</v>
      </c>
      <c r="C119" s="56" t="s">
        <v>130</v>
      </c>
      <c r="D119" s="41" t="s">
        <v>21</v>
      </c>
      <c r="E119" s="41" t="s">
        <v>21</v>
      </c>
      <c r="F119" s="41"/>
      <c r="G119" s="534" t="s">
        <v>191</v>
      </c>
      <c r="H119" s="93" t="str">
        <f t="shared" si="90"/>
        <v>바로가기</v>
      </c>
      <c r="I119" s="542">
        <v>2</v>
      </c>
      <c r="J119" s="525">
        <v>14</v>
      </c>
      <c r="K119" s="121">
        <v>490</v>
      </c>
      <c r="L119" s="121">
        <v>540</v>
      </c>
      <c r="M119" s="270"/>
      <c r="N119" s="269" t="s">
        <v>808</v>
      </c>
      <c r="O119" s="270"/>
      <c r="P119" s="269"/>
      <c r="Q119" s="270"/>
      <c r="R119" s="522"/>
      <c r="S119" s="270"/>
      <c r="T119" s="269"/>
      <c r="U119" s="270"/>
      <c r="V119" s="269"/>
      <c r="W119" s="270"/>
      <c r="X119" s="269"/>
      <c r="Y119" s="147">
        <f>COUNTA($M119:$X119)</f>
        <v>1</v>
      </c>
      <c r="Z119" s="149">
        <f t="shared" si="110"/>
        <v>1</v>
      </c>
      <c r="AA119" s="150">
        <f t="shared" si="111"/>
        <v>0</v>
      </c>
      <c r="AB119" s="147">
        <f t="array" ref="AB119">(SUM(LEN($M119:$X119)-LEN(SUBSTITUTE($M119:$X119,"역삼","")))/LEN("역삼"))</f>
        <v>0</v>
      </c>
      <c r="AC119" s="147">
        <f t="array" ref="AC119">SUM(SUM(LEN($M119:X119)-LEN(SUBSTITUTE($M119:X119,"선릉","")))/LEN("선릉"),SUM(LEN(M119:$X119)-LEN(SUBSTITUTE($M119:$X119,"가산","")))/LEN("가산"))</f>
        <v>0</v>
      </c>
      <c r="AD119" s="150">
        <f t="shared" si="118"/>
        <v>1</v>
      </c>
      <c r="AE119" s="147">
        <f t="array" ref="AE119">(SUM(LEN($M119:$X119)-LEN(SUBSTITUTE($M119:$X119,"대전","")))/LEN("대전"))</f>
        <v>0</v>
      </c>
      <c r="AF119" s="147">
        <f t="array" ref="AF119">(SUM(LEN($M119:$X119)-LEN(SUBSTITUTE($M119:$X119,"대구","")))/LEN("대구"))</f>
        <v>1</v>
      </c>
      <c r="AG119" s="147">
        <f t="array" ref="AG119">(SUM(LEN($M119:$X119)-LEN(SUBSTITUTE($M119:$X119,"부산","")))/LEN("부산"))</f>
        <v>0</v>
      </c>
      <c r="AH119" s="147">
        <f t="array" ref="AH119">(SUM(LEN($M119:$X119)-LEN(SUBSTITUTE($M119:$X119,"광주","")))/LEN("광주"))</f>
        <v>0</v>
      </c>
      <c r="AI119" s="147">
        <f t="array" ref="AI119">SUM(SUM(LEN($M119:$X119)-LEN(SUBSTITUTE($M119:$X119,"수원","")))/LEN("수원"),SUM(LEN($M119:$X119)-LEN(SUBSTITUTE($M119:$X119,"춘천","")))/LEN("춘천"),SUM(LEN($M119:$X119)-LEN(SUBSTITUTE($M119:$X119,"의정부","")))/LEN("의정부"),SUM(LEN($M119:$X119)-LEN(SUBSTITUTE($M119:$X119,"원주","")))/LEN("원주"))</f>
        <v>0</v>
      </c>
      <c r="AJ119" s="147">
        <f t="array" ref="AJ119">(SUM(LEN($M119:$X119)-LEN(SUBSTITUTE($M119:$X119,"청주","")))/LEN("청주"))</f>
        <v>0</v>
      </c>
      <c r="AK119" s="147">
        <f t="array" ref="AK119">(SUM(LEN($M119:$X119)-LEN(SUBSTITUTE($M119:$X119,"인천","")))/LEN("인천"))</f>
        <v>0</v>
      </c>
      <c r="AL119" s="147">
        <f t="array" ref="AL119">SUM(SUM(LEN($M119:X119)-LEN(SUBSTITUTE($M119:X119,"충북","")))/LEN("충북"),SUM(LEN(M119:$X119)-LEN(SUBSTITUTE($M119:$X119,"아산","")))/LEN("아산"))</f>
        <v>0</v>
      </c>
      <c r="AM119" s="147">
        <f t="array" ref="AM119">(SUM(LEN($M119:$X119)-LEN(SUBSTITUTE($M119:$X119,"울산","")))/LEN("울산"))</f>
        <v>0</v>
      </c>
      <c r="AN119" s="147">
        <f t="array" ref="AN119">(SUM(LEN($M119:$X119)-LEN(SUBSTITUTE($M119:$X119,"창원","")))/LEN("창원"))</f>
        <v>0</v>
      </c>
      <c r="AO119" s="147">
        <f t="array" ref="AO119">(SUM(LEN($M119:$X119)-LEN(SUBSTITUTE($M119:$X119,"전주","")))/LEN("전주"))</f>
        <v>0</v>
      </c>
      <c r="AP119" s="209">
        <f t="shared" si="113"/>
        <v>2</v>
      </c>
      <c r="AQ119" s="175">
        <f t="shared" si="114"/>
        <v>0</v>
      </c>
      <c r="AR119" s="174">
        <f t="shared" si="115"/>
        <v>0</v>
      </c>
      <c r="AS119" s="174">
        <f t="shared" si="115"/>
        <v>0</v>
      </c>
      <c r="AT119" s="175">
        <f t="shared" si="119"/>
        <v>2</v>
      </c>
      <c r="AU119" s="174">
        <f t="shared" si="117"/>
        <v>0</v>
      </c>
      <c r="AV119" s="174">
        <f t="shared" si="117"/>
        <v>2</v>
      </c>
      <c r="AW119" s="174">
        <f t="shared" si="117"/>
        <v>0</v>
      </c>
      <c r="AX119" s="174">
        <f t="shared" si="117"/>
        <v>0</v>
      </c>
      <c r="AY119" s="174">
        <f t="shared" si="117"/>
        <v>0</v>
      </c>
      <c r="AZ119" s="174">
        <f t="shared" si="117"/>
        <v>0</v>
      </c>
      <c r="BA119" s="174">
        <f t="shared" si="117"/>
        <v>0</v>
      </c>
      <c r="BB119" s="174">
        <f t="shared" si="117"/>
        <v>0</v>
      </c>
      <c r="BC119" s="174">
        <f t="shared" si="117"/>
        <v>0</v>
      </c>
      <c r="BD119" s="174">
        <f t="shared" si="117"/>
        <v>0</v>
      </c>
      <c r="BE119" s="174">
        <f t="shared" si="117"/>
        <v>0</v>
      </c>
      <c r="BF119" s="640"/>
      <c r="BG119" s="640"/>
      <c r="BH119" t="str">
        <f>IF(G119="","",VLOOKUP(G119,과정코드!$A$2:$B$494,2,0))</f>
        <v>COL0104578</v>
      </c>
      <c r="BI119" s="70"/>
    </row>
    <row r="120" spans="1:61" s="39" customFormat="1" ht="23.1" customHeight="1">
      <c r="A120" s="808" t="s">
        <v>2564</v>
      </c>
      <c r="B120" s="40">
        <v>104</v>
      </c>
      <c r="C120" s="57" t="s">
        <v>130</v>
      </c>
      <c r="D120" s="41" t="s">
        <v>21</v>
      </c>
      <c r="E120" s="41" t="s">
        <v>21</v>
      </c>
      <c r="F120" s="41"/>
      <c r="G120" s="534" t="s">
        <v>192</v>
      </c>
      <c r="H120" s="93" t="str">
        <f t="shared" si="90"/>
        <v>바로가기</v>
      </c>
      <c r="I120" s="542">
        <v>2</v>
      </c>
      <c r="J120" s="449">
        <v>15</v>
      </c>
      <c r="K120" s="121">
        <v>530</v>
      </c>
      <c r="L120" s="46">
        <v>580</v>
      </c>
      <c r="M120" s="268"/>
      <c r="N120" s="269"/>
      <c r="O120" s="270" t="s">
        <v>793</v>
      </c>
      <c r="P120" s="271"/>
      <c r="Q120" s="270"/>
      <c r="R120" s="271"/>
      <c r="S120" s="270"/>
      <c r="T120" s="269"/>
      <c r="U120" s="268"/>
      <c r="V120" s="269"/>
      <c r="W120" s="268"/>
      <c r="X120" s="269"/>
      <c r="Y120" s="147">
        <f t="shared" ref="Y120:Y122" si="120">COUNTA($M120:$X120)</f>
        <v>1</v>
      </c>
      <c r="Z120" s="149">
        <f t="shared" si="110"/>
        <v>1</v>
      </c>
      <c r="AA120" s="150">
        <f t="shared" si="111"/>
        <v>0</v>
      </c>
      <c r="AB120" s="147">
        <f t="array" ref="AB120">(SUM(LEN($M120:$X120)-LEN(SUBSTITUTE($M120:$X120,"역삼","")))/LEN("역삼"))</f>
        <v>0</v>
      </c>
      <c r="AC120" s="147">
        <f t="array" ref="AC120">SUM(SUM(LEN($M120:X120)-LEN(SUBSTITUTE($M120:X120,"선릉","")))/LEN("선릉"),SUM(LEN(M120:$X120)-LEN(SUBSTITUTE($M120:$X120,"가산","")))/LEN("가산"))</f>
        <v>0</v>
      </c>
      <c r="AD120" s="150">
        <f t="shared" si="118"/>
        <v>1</v>
      </c>
      <c r="AE120" s="147">
        <f t="array" ref="AE120">(SUM(LEN($M120:$X120)-LEN(SUBSTITUTE($M120:$X120,"대전","")))/LEN("대전"))</f>
        <v>0</v>
      </c>
      <c r="AF120" s="147">
        <f t="array" ref="AF120">(SUM(LEN($M120:$X120)-LEN(SUBSTITUTE($M120:$X120,"대구","")))/LEN("대구"))</f>
        <v>0</v>
      </c>
      <c r="AG120" s="147">
        <f t="array" ref="AG120">(SUM(LEN($M120:$X120)-LEN(SUBSTITUTE($M120:$X120,"부산","")))/LEN("부산"))</f>
        <v>1</v>
      </c>
      <c r="AH120" s="147">
        <f t="array" ref="AH120">(SUM(LEN($M120:$X120)-LEN(SUBSTITUTE($M120:$X120,"광주","")))/LEN("광주"))</f>
        <v>0</v>
      </c>
      <c r="AI120" s="147">
        <f t="array" ref="AI120">SUM(SUM(LEN($M120:$X120)-LEN(SUBSTITUTE($M120:$X120,"수원","")))/LEN("수원"),SUM(LEN($M120:$X120)-LEN(SUBSTITUTE($M120:$X120,"춘천","")))/LEN("춘천"),SUM(LEN($M120:$X120)-LEN(SUBSTITUTE($M120:$X120,"의정부","")))/LEN("의정부"),SUM(LEN($M120:$X120)-LEN(SUBSTITUTE($M120:$X120,"원주","")))/LEN("원주"))</f>
        <v>0</v>
      </c>
      <c r="AJ120" s="147">
        <f t="array" ref="AJ120">(SUM(LEN($M120:$X120)-LEN(SUBSTITUTE($M120:$X120,"청주","")))/LEN("청주"))</f>
        <v>0</v>
      </c>
      <c r="AK120" s="147">
        <f t="array" ref="AK120">(SUM(LEN($M120:$X120)-LEN(SUBSTITUTE($M120:$X120,"인천","")))/LEN("인천"))</f>
        <v>0</v>
      </c>
      <c r="AL120" s="147">
        <f t="array" ref="AL120">SUM(SUM(LEN($M120:X120)-LEN(SUBSTITUTE($M120:X120,"충북","")))/LEN("충북"),SUM(LEN(M120:$X120)-LEN(SUBSTITUTE($M120:$X120,"아산","")))/LEN("아산"))</f>
        <v>0</v>
      </c>
      <c r="AM120" s="147">
        <f t="array" ref="AM120">(SUM(LEN($M120:$X120)-LEN(SUBSTITUTE($M120:$X120,"울산","")))/LEN("울산"))</f>
        <v>0</v>
      </c>
      <c r="AN120" s="147">
        <f t="array" ref="AN120">(SUM(LEN($M120:$X120)-LEN(SUBSTITUTE($M120:$X120,"창원","")))/LEN("창원"))</f>
        <v>0</v>
      </c>
      <c r="AO120" s="147">
        <f t="array" ref="AO120">(SUM(LEN($M120:$X120)-LEN(SUBSTITUTE($M120:$X120,"전주","")))/LEN("전주"))</f>
        <v>0</v>
      </c>
      <c r="AP120" s="209">
        <f t="shared" si="113"/>
        <v>2</v>
      </c>
      <c r="AQ120" s="175">
        <f t="shared" si="114"/>
        <v>0</v>
      </c>
      <c r="AR120" s="174">
        <f t="shared" si="115"/>
        <v>0</v>
      </c>
      <c r="AS120" s="174">
        <f t="shared" si="115"/>
        <v>0</v>
      </c>
      <c r="AT120" s="175">
        <f t="shared" si="119"/>
        <v>2</v>
      </c>
      <c r="AU120" s="174">
        <f t="shared" si="117"/>
        <v>0</v>
      </c>
      <c r="AV120" s="174">
        <f t="shared" si="117"/>
        <v>0</v>
      </c>
      <c r="AW120" s="174">
        <f t="shared" si="117"/>
        <v>2</v>
      </c>
      <c r="AX120" s="174">
        <f t="shared" si="117"/>
        <v>0</v>
      </c>
      <c r="AY120" s="174">
        <f t="shared" si="117"/>
        <v>0</v>
      </c>
      <c r="AZ120" s="174">
        <f t="shared" si="117"/>
        <v>0</v>
      </c>
      <c r="BA120" s="174">
        <f t="shared" si="117"/>
        <v>0</v>
      </c>
      <c r="BB120" s="174">
        <f t="shared" si="117"/>
        <v>0</v>
      </c>
      <c r="BC120" s="174">
        <f t="shared" si="117"/>
        <v>0</v>
      </c>
      <c r="BD120" s="174">
        <f t="shared" si="117"/>
        <v>0</v>
      </c>
      <c r="BE120" s="174">
        <f t="shared" si="117"/>
        <v>0</v>
      </c>
      <c r="BF120" s="640"/>
      <c r="BG120" s="640"/>
      <c r="BH120" t="str">
        <f>IF(G120="","",VLOOKUP(G120,과정코드!$A$2:$B$494,2,0))</f>
        <v>COL0104583</v>
      </c>
      <c r="BI120" s="70"/>
    </row>
    <row r="121" spans="1:61" s="39" customFormat="1" ht="23.1" customHeight="1">
      <c r="A121" s="808"/>
      <c r="B121" s="40">
        <v>105</v>
      </c>
      <c r="C121" s="57" t="s">
        <v>130</v>
      </c>
      <c r="D121" s="41" t="s">
        <v>21</v>
      </c>
      <c r="E121" s="41" t="s">
        <v>21</v>
      </c>
      <c r="F121" s="41"/>
      <c r="G121" s="534" t="s">
        <v>193</v>
      </c>
      <c r="H121" s="93" t="str">
        <f t="shared" si="90"/>
        <v>바로가기</v>
      </c>
      <c r="I121" s="542">
        <v>3</v>
      </c>
      <c r="J121" s="525">
        <v>21</v>
      </c>
      <c r="K121" s="121">
        <v>620</v>
      </c>
      <c r="L121" s="121">
        <v>660</v>
      </c>
      <c r="M121" s="270"/>
      <c r="N121" s="269"/>
      <c r="O121" s="268"/>
      <c r="P121" s="269"/>
      <c r="Q121" s="286"/>
      <c r="R121" s="269" t="s">
        <v>792</v>
      </c>
      <c r="S121" s="270"/>
      <c r="T121" s="522"/>
      <c r="U121" s="268"/>
      <c r="V121" s="271" t="s">
        <v>790</v>
      </c>
      <c r="W121" s="270"/>
      <c r="X121" s="269"/>
      <c r="Y121" s="147">
        <f t="shared" si="120"/>
        <v>2</v>
      </c>
      <c r="Z121" s="149">
        <f t="shared" si="110"/>
        <v>2</v>
      </c>
      <c r="AA121" s="150">
        <f t="shared" si="111"/>
        <v>0</v>
      </c>
      <c r="AB121" s="147">
        <f t="array" ref="AB121">(SUM(LEN($M121:$X121)-LEN(SUBSTITUTE($M121:$X121,"역삼","")))/LEN("역삼"))</f>
        <v>0</v>
      </c>
      <c r="AC121" s="147">
        <f t="array" ref="AC121">SUM(SUM(LEN($M121:X121)-LEN(SUBSTITUTE($M121:X121,"선릉","")))/LEN("선릉"),SUM(LEN(M121:$X121)-LEN(SUBSTITUTE($M121:$X121,"가산","")))/LEN("가산"))</f>
        <v>0</v>
      </c>
      <c r="AD121" s="150">
        <f t="shared" si="118"/>
        <v>2</v>
      </c>
      <c r="AE121" s="147">
        <f t="array" ref="AE121">(SUM(LEN($M121:$X121)-LEN(SUBSTITUTE($M121:$X121,"대전","")))/LEN("대전"))</f>
        <v>0</v>
      </c>
      <c r="AF121" s="147">
        <f t="array" ref="AF121">(SUM(LEN($M121:$X121)-LEN(SUBSTITUTE($M121:$X121,"대구","")))/LEN("대구"))</f>
        <v>1</v>
      </c>
      <c r="AG121" s="147">
        <f t="array" ref="AG121">(SUM(LEN($M121:$X121)-LEN(SUBSTITUTE($M121:$X121,"부산","")))/LEN("부산"))</f>
        <v>1</v>
      </c>
      <c r="AH121" s="147">
        <f t="array" ref="AH121">(SUM(LEN($M121:$X121)-LEN(SUBSTITUTE($M121:$X121,"광주","")))/LEN("광주"))</f>
        <v>0</v>
      </c>
      <c r="AI121" s="147">
        <f t="array" ref="AI121">SUM(SUM(LEN($M121:$X121)-LEN(SUBSTITUTE($M121:$X121,"수원","")))/LEN("수원"),SUM(LEN($M121:$X121)-LEN(SUBSTITUTE($M121:$X121,"춘천","")))/LEN("춘천"),SUM(LEN($M121:$X121)-LEN(SUBSTITUTE($M121:$X121,"의정부","")))/LEN("의정부"),SUM(LEN($M121:$X121)-LEN(SUBSTITUTE($M121:$X121,"원주","")))/LEN("원주"))</f>
        <v>0</v>
      </c>
      <c r="AJ121" s="147">
        <f t="array" ref="AJ121">(SUM(LEN($M121:$X121)-LEN(SUBSTITUTE($M121:$X121,"청주","")))/LEN("청주"))</f>
        <v>0</v>
      </c>
      <c r="AK121" s="147">
        <f t="array" ref="AK121">(SUM(LEN($M121:$X121)-LEN(SUBSTITUTE($M121:$X121,"인천","")))/LEN("인천"))</f>
        <v>0</v>
      </c>
      <c r="AL121" s="147">
        <f t="array" ref="AL121">SUM(SUM(LEN($M121:X121)-LEN(SUBSTITUTE($M121:X121,"충북","")))/LEN("충북"),SUM(LEN(M121:$X121)-LEN(SUBSTITUTE($M121:$X121,"아산","")))/LEN("아산"))</f>
        <v>0</v>
      </c>
      <c r="AM121" s="147">
        <f t="array" ref="AM121">(SUM(LEN($M121:$X121)-LEN(SUBSTITUTE($M121:$X121,"울산","")))/LEN("울산"))</f>
        <v>0</v>
      </c>
      <c r="AN121" s="147">
        <f t="array" ref="AN121">(SUM(LEN($M121:$X121)-LEN(SUBSTITUTE($M121:$X121,"창원","")))/LEN("창원"))</f>
        <v>0</v>
      </c>
      <c r="AO121" s="147">
        <f t="array" ref="AO121">(SUM(LEN($M121:$X121)-LEN(SUBSTITUTE($M121:$X121,"전주","")))/LEN("전주"))</f>
        <v>0</v>
      </c>
      <c r="AP121" s="209">
        <f t="shared" si="113"/>
        <v>6</v>
      </c>
      <c r="AQ121" s="175">
        <f t="shared" si="114"/>
        <v>0</v>
      </c>
      <c r="AR121" s="174">
        <f t="shared" si="115"/>
        <v>0</v>
      </c>
      <c r="AS121" s="174">
        <f t="shared" si="115"/>
        <v>0</v>
      </c>
      <c r="AT121" s="175">
        <f t="shared" si="119"/>
        <v>6</v>
      </c>
      <c r="AU121" s="174">
        <f t="shared" si="117"/>
        <v>0</v>
      </c>
      <c r="AV121" s="174">
        <f t="shared" si="117"/>
        <v>3</v>
      </c>
      <c r="AW121" s="174">
        <f t="shared" si="117"/>
        <v>3</v>
      </c>
      <c r="AX121" s="174">
        <f t="shared" si="117"/>
        <v>0</v>
      </c>
      <c r="AY121" s="174">
        <f t="shared" si="117"/>
        <v>0</v>
      </c>
      <c r="AZ121" s="174">
        <f t="shared" si="117"/>
        <v>0</v>
      </c>
      <c r="BA121" s="174">
        <f t="shared" si="117"/>
        <v>0</v>
      </c>
      <c r="BB121" s="174">
        <f t="shared" si="117"/>
        <v>0</v>
      </c>
      <c r="BC121" s="174">
        <f t="shared" si="117"/>
        <v>0</v>
      </c>
      <c r="BD121" s="174">
        <f t="shared" si="117"/>
        <v>0</v>
      </c>
      <c r="BE121" s="174">
        <f t="shared" si="117"/>
        <v>0</v>
      </c>
      <c r="BF121" s="640"/>
      <c r="BG121" s="640"/>
      <c r="BH121" t="str">
        <f>IF(G121="","",VLOOKUP(G121,과정코드!$A$2:$B$494,2,0))</f>
        <v>COL0104584</v>
      </c>
      <c r="BI121" s="70"/>
    </row>
    <row r="122" spans="1:61" s="39" customFormat="1" ht="23.1" customHeight="1">
      <c r="A122" s="808"/>
      <c r="B122" s="40">
        <v>106</v>
      </c>
      <c r="C122" s="57"/>
      <c r="D122" s="41" t="s">
        <v>21</v>
      </c>
      <c r="E122" s="41" t="s">
        <v>21</v>
      </c>
      <c r="F122" s="41"/>
      <c r="G122" s="534" t="s">
        <v>194</v>
      </c>
      <c r="H122" s="93" t="str">
        <f t="shared" si="90"/>
        <v>바로가기</v>
      </c>
      <c r="I122" s="542">
        <v>4</v>
      </c>
      <c r="J122" s="525">
        <v>28</v>
      </c>
      <c r="K122" s="121">
        <v>800</v>
      </c>
      <c r="L122" s="121">
        <v>850</v>
      </c>
      <c r="M122" s="276"/>
      <c r="N122" s="269"/>
      <c r="O122" s="265" t="s">
        <v>788</v>
      </c>
      <c r="P122" s="528"/>
      <c r="Q122" s="270"/>
      <c r="R122" s="522"/>
      <c r="S122" s="268"/>
      <c r="T122" s="522"/>
      <c r="U122" s="276" t="s">
        <v>784</v>
      </c>
      <c r="V122" s="522"/>
      <c r="W122" s="276"/>
      <c r="X122" s="522"/>
      <c r="Y122" s="147">
        <f t="shared" si="120"/>
        <v>2</v>
      </c>
      <c r="Z122" s="149">
        <f t="shared" si="110"/>
        <v>2</v>
      </c>
      <c r="AA122" s="150">
        <f t="shared" si="111"/>
        <v>0</v>
      </c>
      <c r="AB122" s="147">
        <f t="array" ref="AB122">(SUM(LEN($M122:$X122)-LEN(SUBSTITUTE($M122:$X122,"역삼","")))/LEN("역삼"))</f>
        <v>0</v>
      </c>
      <c r="AC122" s="147">
        <f t="array" ref="AC122">SUM(SUM(LEN($M122:X122)-LEN(SUBSTITUTE($M122:X122,"선릉","")))/LEN("선릉"),SUM(LEN(M122:$X122)-LEN(SUBSTITUTE($M122:$X122,"가산","")))/LEN("가산"))</f>
        <v>0</v>
      </c>
      <c r="AD122" s="150">
        <f t="shared" si="118"/>
        <v>2</v>
      </c>
      <c r="AE122" s="147">
        <f t="array" ref="AE122">(SUM(LEN($M122:$X122)-LEN(SUBSTITUTE($M122:$X122,"대전","")))/LEN("대전"))</f>
        <v>0</v>
      </c>
      <c r="AF122" s="147">
        <f t="array" ref="AF122">(SUM(LEN($M122:$X122)-LEN(SUBSTITUTE($M122:$X122,"대구","")))/LEN("대구"))</f>
        <v>1</v>
      </c>
      <c r="AG122" s="147">
        <f t="array" ref="AG122">(SUM(LEN($M122:$X122)-LEN(SUBSTITUTE($M122:$X122,"부산","")))/LEN("부산"))</f>
        <v>1</v>
      </c>
      <c r="AH122" s="147">
        <f t="array" ref="AH122">(SUM(LEN($M122:$X122)-LEN(SUBSTITUTE($M122:$X122,"광주","")))/LEN("광주"))</f>
        <v>0</v>
      </c>
      <c r="AI122" s="147">
        <f t="array" ref="AI122">SUM(SUM(LEN($M122:$X122)-LEN(SUBSTITUTE($M122:$X122,"수원","")))/LEN("수원"),SUM(LEN($M122:$X122)-LEN(SUBSTITUTE($M122:$X122,"춘천","")))/LEN("춘천"),SUM(LEN($M122:$X122)-LEN(SUBSTITUTE($M122:$X122,"의정부","")))/LEN("의정부"),SUM(LEN($M122:$X122)-LEN(SUBSTITUTE($M122:$X122,"원주","")))/LEN("원주"))</f>
        <v>0</v>
      </c>
      <c r="AJ122" s="147">
        <f t="array" ref="AJ122">(SUM(LEN($M122:$X122)-LEN(SUBSTITUTE($M122:$X122,"청주","")))/LEN("청주"))</f>
        <v>0</v>
      </c>
      <c r="AK122" s="147">
        <f t="array" ref="AK122">(SUM(LEN($M122:$X122)-LEN(SUBSTITUTE($M122:$X122,"인천","")))/LEN("인천"))</f>
        <v>0</v>
      </c>
      <c r="AL122" s="147">
        <f t="array" ref="AL122">SUM(SUM(LEN($M122:X122)-LEN(SUBSTITUTE($M122:X122,"충북","")))/LEN("충북"),SUM(LEN(M122:$X122)-LEN(SUBSTITUTE($M122:$X122,"아산","")))/LEN("아산"))</f>
        <v>0</v>
      </c>
      <c r="AM122" s="147">
        <f t="array" ref="AM122">(SUM(LEN($M122:$X122)-LEN(SUBSTITUTE($M122:$X122,"울산","")))/LEN("울산"))</f>
        <v>0</v>
      </c>
      <c r="AN122" s="147">
        <f t="array" ref="AN122">(SUM(LEN($M122:$X122)-LEN(SUBSTITUTE($M122:$X122,"창원","")))/LEN("창원"))</f>
        <v>0</v>
      </c>
      <c r="AO122" s="147">
        <f t="array" ref="AO122">(SUM(LEN($M122:$X122)-LEN(SUBSTITUTE($M122:$X122,"전주","")))/LEN("전주"))</f>
        <v>0</v>
      </c>
      <c r="AP122" s="209">
        <f t="shared" si="113"/>
        <v>8</v>
      </c>
      <c r="AQ122" s="175">
        <f t="shared" si="114"/>
        <v>0</v>
      </c>
      <c r="AR122" s="174">
        <f t="shared" si="115"/>
        <v>0</v>
      </c>
      <c r="AS122" s="174">
        <f t="shared" si="115"/>
        <v>0</v>
      </c>
      <c r="AT122" s="175">
        <f t="shared" si="119"/>
        <v>8</v>
      </c>
      <c r="AU122" s="174">
        <f t="shared" si="117"/>
        <v>0</v>
      </c>
      <c r="AV122" s="174">
        <f t="shared" si="117"/>
        <v>4</v>
      </c>
      <c r="AW122" s="174">
        <f t="shared" si="117"/>
        <v>4</v>
      </c>
      <c r="AX122" s="174">
        <f t="shared" si="117"/>
        <v>0</v>
      </c>
      <c r="AY122" s="174">
        <f t="shared" si="117"/>
        <v>0</v>
      </c>
      <c r="AZ122" s="174">
        <f t="shared" si="117"/>
        <v>0</v>
      </c>
      <c r="BA122" s="174">
        <f t="shared" si="117"/>
        <v>0</v>
      </c>
      <c r="BB122" s="174">
        <f t="shared" si="117"/>
        <v>0</v>
      </c>
      <c r="BC122" s="174">
        <f t="shared" si="117"/>
        <v>0</v>
      </c>
      <c r="BD122" s="174">
        <f t="shared" si="117"/>
        <v>0</v>
      </c>
      <c r="BE122" s="174">
        <f t="shared" si="117"/>
        <v>0</v>
      </c>
      <c r="BF122" s="640"/>
      <c r="BG122" s="640"/>
      <c r="BH122" t="str">
        <f>IF(G122="","",VLOOKUP(G122,과정코드!$A$2:$B$494,2,0))</f>
        <v>COL0104585</v>
      </c>
      <c r="BI122" s="70"/>
    </row>
    <row r="123" spans="1:61" s="39" customFormat="1" ht="30" customHeight="1">
      <c r="A123" s="86" t="s">
        <v>1331</v>
      </c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8"/>
      <c r="M123" s="85" t="s">
        <v>16</v>
      </c>
      <c r="N123" s="85" t="s">
        <v>7</v>
      </c>
      <c r="O123" s="85" t="s">
        <v>9</v>
      </c>
      <c r="P123" s="85" t="s">
        <v>1</v>
      </c>
      <c r="Q123" s="85" t="s">
        <v>14</v>
      </c>
      <c r="R123" s="85" t="s">
        <v>0</v>
      </c>
      <c r="S123" s="85" t="s">
        <v>17</v>
      </c>
      <c r="T123" s="85" t="s">
        <v>13</v>
      </c>
      <c r="U123" s="85" t="s">
        <v>2</v>
      </c>
      <c r="V123" s="85" t="s">
        <v>11</v>
      </c>
      <c r="W123" s="85" t="s">
        <v>8</v>
      </c>
      <c r="X123" s="85" t="s">
        <v>19</v>
      </c>
      <c r="Y123" s="152">
        <f>SUM(Y124:Y128)</f>
        <v>8</v>
      </c>
      <c r="Z123" s="152">
        <f t="shared" ref="Z123:BE123" si="121">SUM(Z124:Z132)</f>
        <v>14</v>
      </c>
      <c r="AA123" s="152">
        <f t="shared" si="121"/>
        <v>0</v>
      </c>
      <c r="AB123" s="152">
        <f t="shared" si="121"/>
        <v>0</v>
      </c>
      <c r="AC123" s="152">
        <f t="shared" si="121"/>
        <v>0</v>
      </c>
      <c r="AD123" s="152">
        <f t="shared" si="121"/>
        <v>14</v>
      </c>
      <c r="AE123" s="152">
        <f t="shared" si="121"/>
        <v>0</v>
      </c>
      <c r="AF123" s="152">
        <f t="shared" si="121"/>
        <v>5</v>
      </c>
      <c r="AG123" s="152">
        <f t="shared" si="121"/>
        <v>9</v>
      </c>
      <c r="AH123" s="152">
        <f t="shared" si="121"/>
        <v>0</v>
      </c>
      <c r="AI123" s="152">
        <f t="shared" si="121"/>
        <v>0</v>
      </c>
      <c r="AJ123" s="152">
        <f t="shared" si="121"/>
        <v>0</v>
      </c>
      <c r="AK123" s="152">
        <f t="shared" si="121"/>
        <v>0</v>
      </c>
      <c r="AL123" s="152">
        <f t="shared" si="121"/>
        <v>0</v>
      </c>
      <c r="AM123" s="152">
        <f t="shared" si="121"/>
        <v>0</v>
      </c>
      <c r="AN123" s="152">
        <f t="shared" si="121"/>
        <v>0</v>
      </c>
      <c r="AO123" s="152">
        <f t="shared" si="121"/>
        <v>0</v>
      </c>
      <c r="AP123" s="152">
        <f t="shared" si="121"/>
        <v>28</v>
      </c>
      <c r="AQ123" s="152">
        <f t="shared" si="121"/>
        <v>0</v>
      </c>
      <c r="AR123" s="152">
        <f t="shared" si="121"/>
        <v>0</v>
      </c>
      <c r="AS123" s="152">
        <f t="shared" si="121"/>
        <v>0</v>
      </c>
      <c r="AT123" s="152">
        <f t="shared" si="121"/>
        <v>28</v>
      </c>
      <c r="AU123" s="152">
        <f t="shared" si="121"/>
        <v>0</v>
      </c>
      <c r="AV123" s="152">
        <f t="shared" si="121"/>
        <v>10</v>
      </c>
      <c r="AW123" s="152">
        <f t="shared" si="121"/>
        <v>18</v>
      </c>
      <c r="AX123" s="152">
        <f t="shared" si="121"/>
        <v>0</v>
      </c>
      <c r="AY123" s="152">
        <f t="shared" si="121"/>
        <v>0</v>
      </c>
      <c r="AZ123" s="152">
        <f t="shared" si="121"/>
        <v>0</v>
      </c>
      <c r="BA123" s="152">
        <f t="shared" si="121"/>
        <v>0</v>
      </c>
      <c r="BB123" s="152">
        <f t="shared" si="121"/>
        <v>0</v>
      </c>
      <c r="BC123" s="152">
        <f t="shared" si="121"/>
        <v>0</v>
      </c>
      <c r="BD123" s="152">
        <f t="shared" si="121"/>
        <v>0</v>
      </c>
      <c r="BE123" s="152">
        <f t="shared" si="121"/>
        <v>0</v>
      </c>
      <c r="BF123" s="152"/>
      <c r="BG123" s="152"/>
      <c r="BH123" t="str">
        <f>IF(G123="","",VLOOKUP(G123,과정코드!$A$2:$B$494,2,0))</f>
        <v/>
      </c>
      <c r="BI123" s="70"/>
    </row>
    <row r="124" spans="1:61" s="39" customFormat="1" ht="23.1" customHeight="1">
      <c r="A124" s="824" t="s">
        <v>1343</v>
      </c>
      <c r="B124" s="40">
        <v>107</v>
      </c>
      <c r="C124" s="53" t="s">
        <v>130</v>
      </c>
      <c r="D124" s="41" t="s">
        <v>21</v>
      </c>
      <c r="E124" s="41" t="s">
        <v>21</v>
      </c>
      <c r="F124" s="41"/>
      <c r="G124" s="111" t="s">
        <v>132</v>
      </c>
      <c r="H124" s="93" t="str">
        <f t="shared" ref="H124:H132" si="122">IFERROR(HYPERLINK("https://www.ksaedu.or.kr/front/btoc/crs/off/crssesDetail.html?crscd="&amp;BH124,"바로가기"),"")</f>
        <v>바로가기</v>
      </c>
      <c r="I124" s="45">
        <v>2</v>
      </c>
      <c r="J124" s="44">
        <v>14</v>
      </c>
      <c r="K124" s="128">
        <v>490</v>
      </c>
      <c r="L124" s="128">
        <v>540</v>
      </c>
      <c r="M124" s="211"/>
      <c r="N124" s="44"/>
      <c r="O124" s="213" t="s">
        <v>1102</v>
      </c>
      <c r="P124" s="220"/>
      <c r="Q124" s="213"/>
      <c r="R124" s="220" t="s">
        <v>1101</v>
      </c>
      <c r="S124" s="211" t="s">
        <v>90</v>
      </c>
      <c r="T124" s="220"/>
      <c r="U124" s="211"/>
      <c r="V124" s="220"/>
      <c r="W124" s="213"/>
      <c r="X124" s="44"/>
      <c r="Y124" s="147">
        <f t="shared" ref="Y124:Y132" si="123">COUNTA($M124:$X124)</f>
        <v>3</v>
      </c>
      <c r="Z124" s="149">
        <f t="shared" ref="Z124:Z132" si="124">AA124+AD124</f>
        <v>3</v>
      </c>
      <c r="AA124" s="150">
        <f t="shared" ref="AA124:AA132" si="125">AB124+AC124</f>
        <v>0</v>
      </c>
      <c r="AB124" s="147">
        <f t="array" ref="AB124">(SUM(LEN($M124:$X124)-LEN(SUBSTITUTE($M124:$X124,"역삼","")))/LEN("역삼"))</f>
        <v>0</v>
      </c>
      <c r="AC124" s="147">
        <f t="array" ref="AC124">SUM(SUM(LEN($M124:X124)-LEN(SUBSTITUTE($M124:X124,"선릉","")))/LEN("선릉"),SUM(LEN(M124:$X124)-LEN(SUBSTITUTE($M124:$X124,"가산","")))/LEN("가산"))</f>
        <v>0</v>
      </c>
      <c r="AD124" s="150">
        <f t="shared" ref="AD124:AD126" si="126">SUM(AE124:AO124)</f>
        <v>3</v>
      </c>
      <c r="AE124" s="147">
        <f t="array" ref="AE124">(SUM(LEN($M124:$X124)-LEN(SUBSTITUTE($M124:$X124,"대전","")))/LEN("대전"))</f>
        <v>0</v>
      </c>
      <c r="AF124" s="147">
        <f t="array" ref="AF124">(SUM(LEN($M124:$X124)-LEN(SUBSTITUTE($M124:$X124,"대구","")))/LEN("대구"))</f>
        <v>1</v>
      </c>
      <c r="AG124" s="147">
        <f t="array" ref="AG124">(SUM(LEN($M124:$X124)-LEN(SUBSTITUTE($M124:$X124,"부산","")))/LEN("부산"))</f>
        <v>2</v>
      </c>
      <c r="AH124" s="147">
        <f t="array" ref="AH124">(SUM(LEN($M124:$X124)-LEN(SUBSTITUTE($M124:$X124,"광주","")))/LEN("광주"))</f>
        <v>0</v>
      </c>
      <c r="AI124" s="147">
        <f t="array" ref="AI124">SUM(SUM(LEN($M124:$X124)-LEN(SUBSTITUTE($M124:$X124,"수원","")))/LEN("수원"),SUM(LEN($M124:$X124)-LEN(SUBSTITUTE($M124:$X124,"춘천","")))/LEN("춘천"),SUM(LEN($M124:$X124)-LEN(SUBSTITUTE($M124:$X124,"의정부","")))/LEN("의정부"),SUM(LEN($M124:$X124)-LEN(SUBSTITUTE($M124:$X124,"원주","")))/LEN("원주"))</f>
        <v>0</v>
      </c>
      <c r="AJ124" s="147">
        <f t="array" ref="AJ124">(SUM(LEN($M124:$X124)-LEN(SUBSTITUTE($M124:$X124,"청주","")))/LEN("청주"))</f>
        <v>0</v>
      </c>
      <c r="AK124" s="147">
        <f t="array" ref="AK124">(SUM(LEN($M124:$X124)-LEN(SUBSTITUTE($M124:$X124,"인천","")))/LEN("인천"))</f>
        <v>0</v>
      </c>
      <c r="AL124" s="147">
        <f t="array" ref="AL124">SUM(SUM(LEN($M124:X124)-LEN(SUBSTITUTE($M124:X124,"충북","")))/LEN("충북"),SUM(LEN(M124:$X124)-LEN(SUBSTITUTE($M124:$X124,"아산","")))/LEN("아산"))</f>
        <v>0</v>
      </c>
      <c r="AM124" s="147">
        <f t="array" ref="AM124">(SUM(LEN($M124:$X124)-LEN(SUBSTITUTE($M124:$X124,"울산","")))/LEN("울산"))</f>
        <v>0</v>
      </c>
      <c r="AN124" s="147">
        <f t="array" ref="AN124">(SUM(LEN($M124:$X124)-LEN(SUBSTITUTE($M124:$X124,"창원","")))/LEN("창원"))</f>
        <v>0</v>
      </c>
      <c r="AO124" s="147">
        <f t="array" ref="AO124">(SUM(LEN($M124:$X124)-LEN(SUBSTITUTE($M124:$X124,"전주","")))/LEN("전주"))</f>
        <v>0</v>
      </c>
      <c r="AP124" s="176">
        <f t="shared" ref="AP124:AP132" si="127">AQ124+AT124</f>
        <v>6</v>
      </c>
      <c r="AQ124" s="175">
        <f>AR124+AS124</f>
        <v>0</v>
      </c>
      <c r="AR124" s="174">
        <f t="shared" ref="AR124:AS128" si="128">$I124*AB124</f>
        <v>0</v>
      </c>
      <c r="AS124" s="174">
        <f t="shared" si="128"/>
        <v>0</v>
      </c>
      <c r="AT124" s="175">
        <f t="shared" ref="AT124:AT126" si="129">SUM(AU124:BE124)</f>
        <v>6</v>
      </c>
      <c r="AU124" s="174">
        <f t="shared" ref="AU124:BE131" si="130">$I124*AE124</f>
        <v>0</v>
      </c>
      <c r="AV124" s="174">
        <f t="shared" si="130"/>
        <v>2</v>
      </c>
      <c r="AW124" s="174">
        <f t="shared" si="130"/>
        <v>4</v>
      </c>
      <c r="AX124" s="174">
        <f t="shared" si="130"/>
        <v>0</v>
      </c>
      <c r="AY124" s="174">
        <f t="shared" si="130"/>
        <v>0</v>
      </c>
      <c r="AZ124" s="174">
        <f t="shared" si="130"/>
        <v>0</v>
      </c>
      <c r="BA124" s="174">
        <f t="shared" si="130"/>
        <v>0</v>
      </c>
      <c r="BB124" s="174">
        <f t="shared" si="130"/>
        <v>0</v>
      </c>
      <c r="BC124" s="174">
        <f t="shared" si="130"/>
        <v>0</v>
      </c>
      <c r="BD124" s="174">
        <f t="shared" si="130"/>
        <v>0</v>
      </c>
      <c r="BE124" s="174">
        <f t="shared" si="130"/>
        <v>0</v>
      </c>
      <c r="BF124" s="640"/>
      <c r="BG124" s="640"/>
      <c r="BH124" t="str">
        <f>IF(G124="","",VLOOKUP(G124,과정코드!$A$2:$B$494,2,0))</f>
        <v>COL0104597</v>
      </c>
      <c r="BI124" s="70"/>
    </row>
    <row r="125" spans="1:61" s="39" customFormat="1" ht="23.1" customHeight="1">
      <c r="A125" s="825"/>
      <c r="B125" s="40">
        <v>108</v>
      </c>
      <c r="C125" s="53" t="s">
        <v>20</v>
      </c>
      <c r="D125" s="41" t="s">
        <v>21</v>
      </c>
      <c r="E125" s="41" t="s">
        <v>21</v>
      </c>
      <c r="F125" s="41"/>
      <c r="G125" s="111" t="s">
        <v>322</v>
      </c>
      <c r="H125" s="93" t="str">
        <f t="shared" si="122"/>
        <v>바로가기</v>
      </c>
      <c r="I125" s="45">
        <v>2</v>
      </c>
      <c r="J125" s="44">
        <v>14</v>
      </c>
      <c r="K125" s="128">
        <v>490</v>
      </c>
      <c r="L125" s="128">
        <v>540</v>
      </c>
      <c r="M125" s="211"/>
      <c r="N125" s="48"/>
      <c r="O125" s="211"/>
      <c r="P125" s="48" t="s">
        <v>57</v>
      </c>
      <c r="Q125" s="211"/>
      <c r="R125" s="48"/>
      <c r="S125" s="211"/>
      <c r="T125" s="48"/>
      <c r="U125" s="211"/>
      <c r="V125" s="48"/>
      <c r="W125" s="211"/>
      <c r="X125" s="48"/>
      <c r="Y125" s="147">
        <f t="shared" si="123"/>
        <v>1</v>
      </c>
      <c r="Z125" s="149">
        <f t="shared" si="124"/>
        <v>1</v>
      </c>
      <c r="AA125" s="150">
        <f t="shared" si="125"/>
        <v>0</v>
      </c>
      <c r="AB125" s="147">
        <f t="array" ref="AB125">(SUM(LEN($M125:$X125)-LEN(SUBSTITUTE($M125:$X125,"역삼","")))/LEN("역삼"))</f>
        <v>0</v>
      </c>
      <c r="AC125" s="147">
        <f t="array" ref="AC125">SUM(SUM(LEN($M125:X125)-LEN(SUBSTITUTE($M125:X125,"선릉","")))/LEN("선릉"),SUM(LEN(M125:$X125)-LEN(SUBSTITUTE($M125:$X125,"가산","")))/LEN("가산"))</f>
        <v>0</v>
      </c>
      <c r="AD125" s="150">
        <f t="shared" si="126"/>
        <v>1</v>
      </c>
      <c r="AE125" s="147">
        <f t="array" ref="AE125">(SUM(LEN($M125:$X125)-LEN(SUBSTITUTE($M125:$X125,"대전","")))/LEN("대전"))</f>
        <v>0</v>
      </c>
      <c r="AF125" s="147">
        <f t="array" ref="AF125">(SUM(LEN($M125:$X125)-LEN(SUBSTITUTE($M125:$X125,"대구","")))/LEN("대구"))</f>
        <v>0</v>
      </c>
      <c r="AG125" s="147">
        <f t="array" ref="AG125">(SUM(LEN($M125:$X125)-LEN(SUBSTITUTE($M125:$X125,"부산","")))/LEN("부산"))</f>
        <v>1</v>
      </c>
      <c r="AH125" s="147">
        <f t="array" ref="AH125">(SUM(LEN($M125:$X125)-LEN(SUBSTITUTE($M125:$X125,"광주","")))/LEN("광주"))</f>
        <v>0</v>
      </c>
      <c r="AI125" s="147">
        <f t="array" ref="AI125">SUM(SUM(LEN($M125:$X125)-LEN(SUBSTITUTE($M125:$X125,"수원","")))/LEN("수원"),SUM(LEN($M125:$X125)-LEN(SUBSTITUTE($M125:$X125,"춘천","")))/LEN("춘천"),SUM(LEN($M125:$X125)-LEN(SUBSTITUTE($M125:$X125,"의정부","")))/LEN("의정부"),SUM(LEN($M125:$X125)-LEN(SUBSTITUTE($M125:$X125,"원주","")))/LEN("원주"))</f>
        <v>0</v>
      </c>
      <c r="AJ125" s="147">
        <f t="array" ref="AJ125">(SUM(LEN($M125:$X125)-LEN(SUBSTITUTE($M125:$X125,"청주","")))/LEN("청주"))</f>
        <v>0</v>
      </c>
      <c r="AK125" s="147">
        <f t="array" ref="AK125">(SUM(LEN($M125:$X125)-LEN(SUBSTITUTE($M125:$X125,"인천","")))/LEN("인천"))</f>
        <v>0</v>
      </c>
      <c r="AL125" s="147">
        <f t="array" ref="AL125">SUM(SUM(LEN($M125:X125)-LEN(SUBSTITUTE($M125:X125,"충북","")))/LEN("충북"),SUM(LEN(M125:$X125)-LEN(SUBSTITUTE($M125:$X125,"아산","")))/LEN("아산"))</f>
        <v>0</v>
      </c>
      <c r="AM125" s="147">
        <f t="array" ref="AM125">(SUM(LEN($M125:$X125)-LEN(SUBSTITUTE($M125:$X125,"울산","")))/LEN("울산"))</f>
        <v>0</v>
      </c>
      <c r="AN125" s="147">
        <f t="array" ref="AN125">(SUM(LEN($M125:$X125)-LEN(SUBSTITUTE($M125:$X125,"창원","")))/LEN("창원"))</f>
        <v>0</v>
      </c>
      <c r="AO125" s="147">
        <f t="array" ref="AO125">(SUM(LEN($M125:$X125)-LEN(SUBSTITUTE($M125:$X125,"전주","")))/LEN("전주"))</f>
        <v>0</v>
      </c>
      <c r="AP125" s="176">
        <f t="shared" si="127"/>
        <v>2</v>
      </c>
      <c r="AQ125" s="175">
        <f t="shared" ref="AQ125:AQ132" si="131">AR125+AS125</f>
        <v>0</v>
      </c>
      <c r="AR125" s="174">
        <f t="shared" si="128"/>
        <v>0</v>
      </c>
      <c r="AS125" s="174">
        <f t="shared" si="128"/>
        <v>0</v>
      </c>
      <c r="AT125" s="175">
        <f t="shared" si="129"/>
        <v>2</v>
      </c>
      <c r="AU125" s="174">
        <f t="shared" si="130"/>
        <v>0</v>
      </c>
      <c r="AV125" s="174">
        <f t="shared" si="130"/>
        <v>0</v>
      </c>
      <c r="AW125" s="174">
        <f t="shared" si="130"/>
        <v>2</v>
      </c>
      <c r="AX125" s="174">
        <f t="shared" si="130"/>
        <v>0</v>
      </c>
      <c r="AY125" s="174">
        <f t="shared" si="130"/>
        <v>0</v>
      </c>
      <c r="AZ125" s="174">
        <f t="shared" si="130"/>
        <v>0</v>
      </c>
      <c r="BA125" s="174">
        <f t="shared" si="130"/>
        <v>0</v>
      </c>
      <c r="BB125" s="174">
        <f t="shared" si="130"/>
        <v>0</v>
      </c>
      <c r="BC125" s="174">
        <f t="shared" si="130"/>
        <v>0</v>
      </c>
      <c r="BD125" s="174">
        <f t="shared" si="130"/>
        <v>0</v>
      </c>
      <c r="BE125" s="174">
        <f t="shared" si="130"/>
        <v>0</v>
      </c>
      <c r="BF125" s="640"/>
      <c r="BG125" s="640"/>
      <c r="BH125" t="str">
        <f>IF(G125="","",VLOOKUP(G125,과정코드!$A$2:$B$494,2,0))</f>
        <v>COL0104598</v>
      </c>
      <c r="BI125" s="70"/>
    </row>
    <row r="126" spans="1:61" s="39" customFormat="1" ht="23.1" customHeight="1">
      <c r="A126" s="825"/>
      <c r="B126" s="40">
        <v>109</v>
      </c>
      <c r="C126" s="53" t="s">
        <v>20</v>
      </c>
      <c r="D126" s="41" t="s">
        <v>21</v>
      </c>
      <c r="E126" s="41"/>
      <c r="F126" s="156"/>
      <c r="G126" s="111" t="s">
        <v>1099</v>
      </c>
      <c r="H126" s="93" t="str">
        <f t="shared" si="122"/>
        <v>바로가기</v>
      </c>
      <c r="I126" s="45">
        <v>2</v>
      </c>
      <c r="J126" s="44">
        <v>14</v>
      </c>
      <c r="K126" s="376">
        <v>490</v>
      </c>
      <c r="L126" s="128">
        <v>540</v>
      </c>
      <c r="M126" s="211"/>
      <c r="N126" s="48"/>
      <c r="O126" s="213"/>
      <c r="P126" s="220"/>
      <c r="Q126" s="213"/>
      <c r="R126" s="48" t="s">
        <v>109</v>
      </c>
      <c r="S126" s="213"/>
      <c r="T126" s="48"/>
      <c r="U126" s="213"/>
      <c r="V126" s="220"/>
      <c r="W126" s="213"/>
      <c r="X126" s="44"/>
      <c r="Y126" s="147">
        <f t="shared" si="123"/>
        <v>1</v>
      </c>
      <c r="Z126" s="149">
        <f t="shared" si="124"/>
        <v>1</v>
      </c>
      <c r="AA126" s="150">
        <f t="shared" si="125"/>
        <v>0</v>
      </c>
      <c r="AB126" s="147">
        <f t="array" ref="AB126">(SUM(LEN($M126:$X126)-LEN(SUBSTITUTE($M126:$X126,"역삼","")))/LEN("역삼"))</f>
        <v>0</v>
      </c>
      <c r="AC126" s="147">
        <f t="array" ref="AC126">SUM(SUM(LEN($M126:X126)-LEN(SUBSTITUTE($M126:X126,"선릉","")))/LEN("선릉"),SUM(LEN(M126:$X126)-LEN(SUBSTITUTE($M126:$X126,"가산","")))/LEN("가산"))</f>
        <v>0</v>
      </c>
      <c r="AD126" s="150">
        <f t="shared" si="126"/>
        <v>1</v>
      </c>
      <c r="AE126" s="147">
        <f t="array" ref="AE126">(SUM(LEN($M126:$X126)-LEN(SUBSTITUTE($M126:$X126,"대전","")))/LEN("대전"))</f>
        <v>0</v>
      </c>
      <c r="AF126" s="147">
        <f t="array" ref="AF126">(SUM(LEN($M126:$X126)-LEN(SUBSTITUTE($M126:$X126,"대구","")))/LEN("대구"))</f>
        <v>0</v>
      </c>
      <c r="AG126" s="147">
        <f t="array" ref="AG126">(SUM(LEN($M126:$X126)-LEN(SUBSTITUTE($M126:$X126,"부산","")))/LEN("부산"))</f>
        <v>1</v>
      </c>
      <c r="AH126" s="147">
        <f t="array" ref="AH126">(SUM(LEN($M126:$X126)-LEN(SUBSTITUTE($M126:$X126,"광주","")))/LEN("광주"))</f>
        <v>0</v>
      </c>
      <c r="AI126" s="147">
        <f t="array" ref="AI126">SUM(SUM(LEN($M126:$X126)-LEN(SUBSTITUTE($M126:$X126,"수원","")))/LEN("수원"),SUM(LEN($M126:$X126)-LEN(SUBSTITUTE($M126:$X126,"춘천","")))/LEN("춘천"),SUM(LEN($M126:$X126)-LEN(SUBSTITUTE($M126:$X126,"의정부","")))/LEN("의정부"),SUM(LEN($M126:$X126)-LEN(SUBSTITUTE($M126:$X126,"원주","")))/LEN("원주"))</f>
        <v>0</v>
      </c>
      <c r="AJ126" s="147">
        <f t="array" ref="AJ126">(SUM(LEN($M126:$X126)-LEN(SUBSTITUTE($M126:$X126,"청주","")))/LEN("청주"))</f>
        <v>0</v>
      </c>
      <c r="AK126" s="147">
        <f t="array" ref="AK126">(SUM(LEN($M126:$X126)-LEN(SUBSTITUTE($M126:$X126,"인천","")))/LEN("인천"))</f>
        <v>0</v>
      </c>
      <c r="AL126" s="147">
        <f t="array" ref="AL126">SUM(SUM(LEN($M126:X126)-LEN(SUBSTITUTE($M126:X126,"충북","")))/LEN("충북"),SUM(LEN(M126:$X126)-LEN(SUBSTITUTE($M126:$X126,"아산","")))/LEN("아산"))</f>
        <v>0</v>
      </c>
      <c r="AM126" s="147">
        <f t="array" ref="AM126">(SUM(LEN($M126:$X126)-LEN(SUBSTITUTE($M126:$X126,"울산","")))/LEN("울산"))</f>
        <v>0</v>
      </c>
      <c r="AN126" s="147">
        <f t="array" ref="AN126">(SUM(LEN($M126:$X126)-LEN(SUBSTITUTE($M126:$X126,"창원","")))/LEN("창원"))</f>
        <v>0</v>
      </c>
      <c r="AO126" s="147">
        <f t="array" ref="AO126">(SUM(LEN($M126:$X126)-LEN(SUBSTITUTE($M126:$X126,"전주","")))/LEN("전주"))</f>
        <v>0</v>
      </c>
      <c r="AP126" s="176">
        <f t="shared" si="127"/>
        <v>2</v>
      </c>
      <c r="AQ126" s="175">
        <f t="shared" si="131"/>
        <v>0</v>
      </c>
      <c r="AR126" s="174">
        <f t="shared" si="128"/>
        <v>0</v>
      </c>
      <c r="AS126" s="174">
        <f t="shared" si="128"/>
        <v>0</v>
      </c>
      <c r="AT126" s="175">
        <f t="shared" si="129"/>
        <v>2</v>
      </c>
      <c r="AU126" s="174">
        <f t="shared" si="130"/>
        <v>0</v>
      </c>
      <c r="AV126" s="174">
        <f t="shared" si="130"/>
        <v>0</v>
      </c>
      <c r="AW126" s="174">
        <f t="shared" si="130"/>
        <v>2</v>
      </c>
      <c r="AX126" s="174">
        <f t="shared" si="130"/>
        <v>0</v>
      </c>
      <c r="AY126" s="174">
        <f t="shared" si="130"/>
        <v>0</v>
      </c>
      <c r="AZ126" s="174">
        <f t="shared" si="130"/>
        <v>0</v>
      </c>
      <c r="BA126" s="174">
        <f t="shared" si="130"/>
        <v>0</v>
      </c>
      <c r="BB126" s="174">
        <f t="shared" si="130"/>
        <v>0</v>
      </c>
      <c r="BC126" s="174">
        <f t="shared" si="130"/>
        <v>0</v>
      </c>
      <c r="BD126" s="174">
        <f t="shared" si="130"/>
        <v>0</v>
      </c>
      <c r="BE126" s="174">
        <f t="shared" si="130"/>
        <v>0</v>
      </c>
      <c r="BF126" s="640"/>
      <c r="BG126" s="640"/>
      <c r="BH126" t="str">
        <f>IF(G126="","",VLOOKUP(G126,과정코드!$A$2:$B$494,2,0))</f>
        <v>COL0104600</v>
      </c>
      <c r="BI126" s="70"/>
    </row>
    <row r="127" spans="1:61" s="39" customFormat="1" ht="23.1" customHeight="1">
      <c r="A127" s="825"/>
      <c r="B127" s="40">
        <v>110</v>
      </c>
      <c r="C127" s="53" t="s">
        <v>20</v>
      </c>
      <c r="D127" s="41" t="s">
        <v>21</v>
      </c>
      <c r="E127" s="41" t="s">
        <v>21</v>
      </c>
      <c r="F127" s="156"/>
      <c r="G127" s="112" t="s">
        <v>133</v>
      </c>
      <c r="H127" s="93" t="str">
        <f t="shared" si="122"/>
        <v>바로가기</v>
      </c>
      <c r="I127" s="45">
        <v>2</v>
      </c>
      <c r="J127" s="44">
        <v>14</v>
      </c>
      <c r="K127" s="376">
        <v>490</v>
      </c>
      <c r="L127" s="128">
        <v>540</v>
      </c>
      <c r="M127" s="211"/>
      <c r="N127" s="248"/>
      <c r="O127" s="213"/>
      <c r="P127" s="220"/>
      <c r="Q127" s="240"/>
      <c r="R127" s="220"/>
      <c r="S127" s="211"/>
      <c r="T127" s="220"/>
      <c r="U127" s="232"/>
      <c r="V127" s="220"/>
      <c r="W127" s="213" t="s">
        <v>244</v>
      </c>
      <c r="X127" s="245"/>
      <c r="Y127" s="147">
        <f t="shared" si="123"/>
        <v>1</v>
      </c>
      <c r="Z127" s="149">
        <f t="shared" si="124"/>
        <v>1</v>
      </c>
      <c r="AA127" s="150">
        <f t="shared" si="125"/>
        <v>0</v>
      </c>
      <c r="AB127" s="147">
        <f t="array" ref="AB127">(SUM(LEN($M127:$X127)-LEN(SUBSTITUTE($M127:$X127,"역삼","")))/LEN("역삼"))</f>
        <v>0</v>
      </c>
      <c r="AC127" s="147">
        <f t="array" ref="AC127">SUM(SUM(LEN($M127:X127)-LEN(SUBSTITUTE($M127:X127,"선릉","")))/LEN("선릉"),SUM(LEN(M127:$X127)-LEN(SUBSTITUTE($M127:$X127,"가산","")))/LEN("가산"))</f>
        <v>0</v>
      </c>
      <c r="AD127" s="150">
        <f t="shared" ref="AD127:AD132" si="132">SUM(AE127:AO127)</f>
        <v>1</v>
      </c>
      <c r="AE127" s="147">
        <f t="array" ref="AE127">(SUM(LEN($M127:$X127)-LEN(SUBSTITUTE($M127:$X127,"대전","")))/LEN("대전"))</f>
        <v>0</v>
      </c>
      <c r="AF127" s="147">
        <f t="array" ref="AF127">(SUM(LEN($M127:$X127)-LEN(SUBSTITUTE($M127:$X127,"대구","")))/LEN("대구"))</f>
        <v>0</v>
      </c>
      <c r="AG127" s="147">
        <f t="array" ref="AG127">(SUM(LEN($M127:$X127)-LEN(SUBSTITUTE($M127:$X127,"부산","")))/LEN("부산"))</f>
        <v>1</v>
      </c>
      <c r="AH127" s="147">
        <f t="array" ref="AH127">(SUM(LEN($M127:$X127)-LEN(SUBSTITUTE($M127:$X127,"광주","")))/LEN("광주"))</f>
        <v>0</v>
      </c>
      <c r="AI127" s="147">
        <f t="array" ref="AI127">SUM(SUM(LEN($M127:$X127)-LEN(SUBSTITUTE($M127:$X127,"수원","")))/LEN("수원"),SUM(LEN($M127:$X127)-LEN(SUBSTITUTE($M127:$X127,"춘천","")))/LEN("춘천"),SUM(LEN($M127:$X127)-LEN(SUBSTITUTE($M127:$X127,"의정부","")))/LEN("의정부"),SUM(LEN($M127:$X127)-LEN(SUBSTITUTE($M127:$X127,"원주","")))/LEN("원주"))</f>
        <v>0</v>
      </c>
      <c r="AJ127" s="147">
        <f t="array" ref="AJ127">(SUM(LEN($M127:$X127)-LEN(SUBSTITUTE($M127:$X127,"청주","")))/LEN("청주"))</f>
        <v>0</v>
      </c>
      <c r="AK127" s="147">
        <f t="array" ref="AK127">(SUM(LEN($M127:$X127)-LEN(SUBSTITUTE($M127:$X127,"인천","")))/LEN("인천"))</f>
        <v>0</v>
      </c>
      <c r="AL127" s="147">
        <f t="array" ref="AL127">SUM(SUM(LEN($M127:X127)-LEN(SUBSTITUTE($M127:X127,"충북","")))/LEN("충북"),SUM(LEN(M127:$X127)-LEN(SUBSTITUTE($M127:$X127,"아산","")))/LEN("아산"))</f>
        <v>0</v>
      </c>
      <c r="AM127" s="147">
        <f t="array" ref="AM127">(SUM(LEN($M127:$X127)-LEN(SUBSTITUTE($M127:$X127,"울산","")))/LEN("울산"))</f>
        <v>0</v>
      </c>
      <c r="AN127" s="147">
        <f t="array" ref="AN127">(SUM(LEN($M127:$X127)-LEN(SUBSTITUTE($M127:$X127,"창원","")))/LEN("창원"))</f>
        <v>0</v>
      </c>
      <c r="AO127" s="147">
        <f t="array" ref="AO127">(SUM(LEN($M127:$X127)-LEN(SUBSTITUTE($M127:$X127,"전주","")))/LEN("전주"))</f>
        <v>0</v>
      </c>
      <c r="AP127" s="176">
        <f t="shared" si="127"/>
        <v>2</v>
      </c>
      <c r="AQ127" s="175">
        <f t="shared" si="131"/>
        <v>0</v>
      </c>
      <c r="AR127" s="174">
        <f t="shared" si="128"/>
        <v>0</v>
      </c>
      <c r="AS127" s="174">
        <f t="shared" si="128"/>
        <v>0</v>
      </c>
      <c r="AT127" s="175">
        <f t="shared" ref="AT127:AT132" si="133">SUM(AU127:BE127)</f>
        <v>2</v>
      </c>
      <c r="AU127" s="174">
        <f t="shared" si="130"/>
        <v>0</v>
      </c>
      <c r="AV127" s="174">
        <f t="shared" si="130"/>
        <v>0</v>
      </c>
      <c r="AW127" s="174">
        <f t="shared" si="130"/>
        <v>2</v>
      </c>
      <c r="AX127" s="174">
        <f t="shared" si="130"/>
        <v>0</v>
      </c>
      <c r="AY127" s="174">
        <f t="shared" si="130"/>
        <v>0</v>
      </c>
      <c r="AZ127" s="174">
        <f t="shared" si="130"/>
        <v>0</v>
      </c>
      <c r="BA127" s="174">
        <f t="shared" si="130"/>
        <v>0</v>
      </c>
      <c r="BB127" s="174">
        <f t="shared" si="130"/>
        <v>0</v>
      </c>
      <c r="BC127" s="174">
        <f t="shared" si="130"/>
        <v>0</v>
      </c>
      <c r="BD127" s="174">
        <f t="shared" si="130"/>
        <v>0</v>
      </c>
      <c r="BE127" s="174">
        <f t="shared" si="130"/>
        <v>0</v>
      </c>
      <c r="BF127" s="640"/>
      <c r="BG127" s="640"/>
      <c r="BH127" t="str">
        <f>IF(G127="","",VLOOKUP(G127,과정코드!$A$2:$B$494,2,0))</f>
        <v>COL0104606</v>
      </c>
      <c r="BI127" s="70"/>
    </row>
    <row r="128" spans="1:61" s="39" customFormat="1" ht="23.1" customHeight="1">
      <c r="A128" s="825"/>
      <c r="B128" s="40">
        <v>111</v>
      </c>
      <c r="C128" s="53" t="s">
        <v>20</v>
      </c>
      <c r="D128" s="41" t="s">
        <v>21</v>
      </c>
      <c r="E128" s="41" t="s">
        <v>21</v>
      </c>
      <c r="F128" s="156"/>
      <c r="G128" s="112" t="s">
        <v>136</v>
      </c>
      <c r="H128" s="93" t="str">
        <f t="shared" si="122"/>
        <v>바로가기</v>
      </c>
      <c r="I128" s="45">
        <v>2</v>
      </c>
      <c r="J128" s="44">
        <v>14</v>
      </c>
      <c r="K128" s="376">
        <v>490</v>
      </c>
      <c r="L128" s="128">
        <v>540</v>
      </c>
      <c r="M128" s="211"/>
      <c r="N128" s="44"/>
      <c r="O128" s="213" t="s">
        <v>1092</v>
      </c>
      <c r="P128" s="220"/>
      <c r="Q128" s="213"/>
      <c r="R128" s="220" t="s">
        <v>986</v>
      </c>
      <c r="S128" s="211"/>
      <c r="T128" s="220"/>
      <c r="U128" s="213"/>
      <c r="V128" s="227"/>
      <c r="W128" s="213"/>
      <c r="X128" s="220"/>
      <c r="Y128" s="147">
        <f t="shared" si="123"/>
        <v>2</v>
      </c>
      <c r="Z128" s="149">
        <f t="shared" si="124"/>
        <v>2</v>
      </c>
      <c r="AA128" s="150">
        <f t="shared" si="125"/>
        <v>0</v>
      </c>
      <c r="AB128" s="147">
        <f t="array" ref="AB128">(SUM(LEN($M128:$X128)-LEN(SUBSTITUTE($M128:$X128,"역삼","")))/LEN("역삼"))</f>
        <v>0</v>
      </c>
      <c r="AC128" s="147">
        <f t="array" ref="AC128">SUM(SUM(LEN($M128:X128)-LEN(SUBSTITUTE($M128:X128,"선릉","")))/LEN("선릉"),SUM(LEN(M128:$X128)-LEN(SUBSTITUTE($M128:$X128,"가산","")))/LEN("가산"))</f>
        <v>0</v>
      </c>
      <c r="AD128" s="150">
        <f t="shared" si="132"/>
        <v>2</v>
      </c>
      <c r="AE128" s="147">
        <f t="array" ref="AE128">(SUM(LEN($M128:$X128)-LEN(SUBSTITUTE($M128:$X128,"대전","")))/LEN("대전"))</f>
        <v>0</v>
      </c>
      <c r="AF128" s="147">
        <f t="array" ref="AF128">(SUM(LEN($M128:$X128)-LEN(SUBSTITUTE($M128:$X128,"대구","")))/LEN("대구"))</f>
        <v>1</v>
      </c>
      <c r="AG128" s="147">
        <f t="array" ref="AG128">(SUM(LEN($M128:$X128)-LEN(SUBSTITUTE($M128:$X128,"부산","")))/LEN("부산"))</f>
        <v>1</v>
      </c>
      <c r="AH128" s="147">
        <f t="array" ref="AH128">(SUM(LEN($M128:$X128)-LEN(SUBSTITUTE($M128:$X128,"광주","")))/LEN("광주"))</f>
        <v>0</v>
      </c>
      <c r="AI128" s="147">
        <f t="array" ref="AI128">SUM(SUM(LEN($M128:$X128)-LEN(SUBSTITUTE($M128:$X128,"수원","")))/LEN("수원"),SUM(LEN($M128:$X128)-LEN(SUBSTITUTE($M128:$X128,"춘천","")))/LEN("춘천"),SUM(LEN($M128:$X128)-LEN(SUBSTITUTE($M128:$X128,"의정부","")))/LEN("의정부"),SUM(LEN($M128:$X128)-LEN(SUBSTITUTE($M128:$X128,"원주","")))/LEN("원주"))</f>
        <v>0</v>
      </c>
      <c r="AJ128" s="147">
        <f t="array" ref="AJ128">(SUM(LEN($M128:$X128)-LEN(SUBSTITUTE($M128:$X128,"청주","")))/LEN("청주"))</f>
        <v>0</v>
      </c>
      <c r="AK128" s="147">
        <f t="array" ref="AK128">(SUM(LEN($M128:$X128)-LEN(SUBSTITUTE($M128:$X128,"인천","")))/LEN("인천"))</f>
        <v>0</v>
      </c>
      <c r="AL128" s="147">
        <f t="array" ref="AL128">SUM(SUM(LEN($M128:X128)-LEN(SUBSTITUTE($M128:X128,"충북","")))/LEN("충북"),SUM(LEN(M128:$X128)-LEN(SUBSTITUTE($M128:$X128,"아산","")))/LEN("아산"))</f>
        <v>0</v>
      </c>
      <c r="AM128" s="147">
        <f t="array" ref="AM128">(SUM(LEN($M128:$X128)-LEN(SUBSTITUTE($M128:$X128,"울산","")))/LEN("울산"))</f>
        <v>0</v>
      </c>
      <c r="AN128" s="147">
        <f t="array" ref="AN128">(SUM(LEN($M128:$X128)-LEN(SUBSTITUTE($M128:$X128,"창원","")))/LEN("창원"))</f>
        <v>0</v>
      </c>
      <c r="AO128" s="147">
        <f t="array" ref="AO128">(SUM(LEN($M128:$X128)-LEN(SUBSTITUTE($M128:$X128,"전주","")))/LEN("전주"))</f>
        <v>0</v>
      </c>
      <c r="AP128" s="176">
        <f t="shared" si="127"/>
        <v>4</v>
      </c>
      <c r="AQ128" s="175">
        <f t="shared" si="131"/>
        <v>0</v>
      </c>
      <c r="AR128" s="174">
        <f t="shared" si="128"/>
        <v>0</v>
      </c>
      <c r="AS128" s="174">
        <f t="shared" si="128"/>
        <v>0</v>
      </c>
      <c r="AT128" s="175">
        <f t="shared" si="133"/>
        <v>4</v>
      </c>
      <c r="AU128" s="174">
        <f t="shared" si="130"/>
        <v>0</v>
      </c>
      <c r="AV128" s="174">
        <f t="shared" si="130"/>
        <v>2</v>
      </c>
      <c r="AW128" s="174">
        <f t="shared" si="130"/>
        <v>2</v>
      </c>
      <c r="AX128" s="174">
        <f t="shared" si="130"/>
        <v>0</v>
      </c>
      <c r="AY128" s="174">
        <f t="shared" si="130"/>
        <v>0</v>
      </c>
      <c r="AZ128" s="174">
        <f t="shared" si="130"/>
        <v>0</v>
      </c>
      <c r="BA128" s="174">
        <f t="shared" si="130"/>
        <v>0</v>
      </c>
      <c r="BB128" s="174">
        <f t="shared" si="130"/>
        <v>0</v>
      </c>
      <c r="BC128" s="174">
        <f t="shared" si="130"/>
        <v>0</v>
      </c>
      <c r="BD128" s="174">
        <f t="shared" si="130"/>
        <v>0</v>
      </c>
      <c r="BE128" s="174">
        <f t="shared" si="130"/>
        <v>0</v>
      </c>
      <c r="BF128" s="640"/>
      <c r="BG128" s="640"/>
      <c r="BH128" t="str">
        <f>IF(G128="","",VLOOKUP(G128,과정코드!$A$2:$B$494,2,0))</f>
        <v>COL0104607</v>
      </c>
      <c r="BI128" s="70"/>
    </row>
    <row r="129" spans="1:61" s="39" customFormat="1" ht="23.1" customHeight="1">
      <c r="A129" s="819" t="s">
        <v>1332</v>
      </c>
      <c r="B129" s="40">
        <v>112</v>
      </c>
      <c r="C129" s="53" t="s">
        <v>20</v>
      </c>
      <c r="D129" s="41" t="s">
        <v>21</v>
      </c>
      <c r="E129" s="41" t="s">
        <v>21</v>
      </c>
      <c r="F129" s="156"/>
      <c r="G129" s="112" t="s">
        <v>248</v>
      </c>
      <c r="H129" s="93" t="str">
        <f t="shared" si="122"/>
        <v>바로가기</v>
      </c>
      <c r="I129" s="45">
        <v>2</v>
      </c>
      <c r="J129" s="44">
        <v>14</v>
      </c>
      <c r="K129" s="376">
        <v>490</v>
      </c>
      <c r="L129" s="128">
        <v>540</v>
      </c>
      <c r="M129" s="211"/>
      <c r="N129" s="48"/>
      <c r="O129" s="213"/>
      <c r="P129" s="48" t="s">
        <v>1078</v>
      </c>
      <c r="Q129" s="232"/>
      <c r="R129" s="220"/>
      <c r="S129" s="213"/>
      <c r="T129" s="48"/>
      <c r="U129" s="211"/>
      <c r="V129" s="220" t="s">
        <v>1077</v>
      </c>
      <c r="W129" s="213"/>
      <c r="X129" s="44"/>
      <c r="Y129" s="147">
        <f t="shared" si="123"/>
        <v>2</v>
      </c>
      <c r="Z129" s="149">
        <f t="shared" si="124"/>
        <v>2</v>
      </c>
      <c r="AA129" s="150">
        <f t="shared" si="125"/>
        <v>0</v>
      </c>
      <c r="AB129" s="147">
        <f t="array" ref="AB129">(SUM(LEN($M129:$X129)-LEN(SUBSTITUTE($M129:$X129,"역삼","")))/LEN("역삼"))</f>
        <v>0</v>
      </c>
      <c r="AC129" s="147">
        <f t="array" ref="AC129">SUM(SUM(LEN($M129:X129)-LEN(SUBSTITUTE($M129:X129,"선릉","")))/LEN("선릉"),SUM(LEN(M129:$X129)-LEN(SUBSTITUTE($M129:$X129,"가산","")))/LEN("가산"))</f>
        <v>0</v>
      </c>
      <c r="AD129" s="150">
        <f t="shared" si="132"/>
        <v>2</v>
      </c>
      <c r="AE129" s="147">
        <f t="array" ref="AE129">(SUM(LEN($M129:$X129)-LEN(SUBSTITUTE($M129:$X129,"대전","")))/LEN("대전"))</f>
        <v>0</v>
      </c>
      <c r="AF129" s="147">
        <f t="array" ref="AF129">(SUM(LEN($M129:$X129)-LEN(SUBSTITUTE($M129:$X129,"대구","")))/LEN("대구"))</f>
        <v>1</v>
      </c>
      <c r="AG129" s="147">
        <f t="array" ref="AG129">(SUM(LEN($M129:$X129)-LEN(SUBSTITUTE($M129:$X129,"부산","")))/LEN("부산"))</f>
        <v>1</v>
      </c>
      <c r="AH129" s="147">
        <f t="array" ref="AH129">(SUM(LEN($M129:$X129)-LEN(SUBSTITUTE($M129:$X129,"광주","")))/LEN("광주"))</f>
        <v>0</v>
      </c>
      <c r="AI129" s="147">
        <f t="array" ref="AI129">SUM(SUM(LEN($M129:$X129)-LEN(SUBSTITUTE($M129:$X129,"수원","")))/LEN("수원"),SUM(LEN($M129:$X129)-LEN(SUBSTITUTE($M129:$X129,"춘천","")))/LEN("춘천"),SUM(LEN($M129:$X129)-LEN(SUBSTITUTE($M129:$X129,"의정부","")))/LEN("의정부"),SUM(LEN($M129:$X129)-LEN(SUBSTITUTE($M129:$X129,"원주","")))/LEN("원주"))</f>
        <v>0</v>
      </c>
      <c r="AJ129" s="147">
        <f t="array" ref="AJ129">(SUM(LEN($M129:$X129)-LEN(SUBSTITUTE($M129:$X129,"청주","")))/LEN("청주"))</f>
        <v>0</v>
      </c>
      <c r="AK129" s="147">
        <f t="array" ref="AK129">(SUM(LEN($M129:$X129)-LEN(SUBSTITUTE($M129:$X129,"인천","")))/LEN("인천"))</f>
        <v>0</v>
      </c>
      <c r="AL129" s="147">
        <f t="array" ref="AL129">SUM(SUM(LEN($M129:X129)-LEN(SUBSTITUTE($M129:X129,"충북","")))/LEN("충북"),SUM(LEN(M129:$X129)-LEN(SUBSTITUTE($M129:$X129,"아산","")))/LEN("아산"))</f>
        <v>0</v>
      </c>
      <c r="AM129" s="147">
        <f t="array" ref="AM129">(SUM(LEN($M129:$X129)-LEN(SUBSTITUTE($M129:$X129,"울산","")))/LEN("울산"))</f>
        <v>0</v>
      </c>
      <c r="AN129" s="147">
        <f t="array" ref="AN129">(SUM(LEN($M129:$X129)-LEN(SUBSTITUTE($M129:$X129,"창원","")))/LEN("창원"))</f>
        <v>0</v>
      </c>
      <c r="AO129" s="147">
        <f t="array" ref="AO129">(SUM(LEN($M129:$X129)-LEN(SUBSTITUTE($M129:$X129,"전주","")))/LEN("전주"))</f>
        <v>0</v>
      </c>
      <c r="AP129" s="176">
        <f t="shared" si="127"/>
        <v>4</v>
      </c>
      <c r="AQ129" s="175">
        <f t="shared" si="131"/>
        <v>0</v>
      </c>
      <c r="AR129" s="174">
        <f t="shared" ref="AR129:AS132" si="134">$I129*AB129</f>
        <v>0</v>
      </c>
      <c r="AS129" s="174">
        <f t="shared" si="134"/>
        <v>0</v>
      </c>
      <c r="AT129" s="175">
        <f t="shared" si="133"/>
        <v>4</v>
      </c>
      <c r="AU129" s="174">
        <f t="shared" si="130"/>
        <v>0</v>
      </c>
      <c r="AV129" s="174">
        <f t="shared" si="130"/>
        <v>2</v>
      </c>
      <c r="AW129" s="174">
        <f t="shared" si="130"/>
        <v>2</v>
      </c>
      <c r="AX129" s="174">
        <f t="shared" si="130"/>
        <v>0</v>
      </c>
      <c r="AY129" s="174">
        <f t="shared" si="130"/>
        <v>0</v>
      </c>
      <c r="AZ129" s="174">
        <f t="shared" si="130"/>
        <v>0</v>
      </c>
      <c r="BA129" s="174">
        <f t="shared" si="130"/>
        <v>0</v>
      </c>
      <c r="BB129" s="174">
        <f t="shared" si="130"/>
        <v>0</v>
      </c>
      <c r="BC129" s="174">
        <f t="shared" si="130"/>
        <v>0</v>
      </c>
      <c r="BD129" s="174">
        <f t="shared" si="130"/>
        <v>0</v>
      </c>
      <c r="BE129" s="174">
        <f t="shared" si="130"/>
        <v>0</v>
      </c>
      <c r="BF129" s="640"/>
      <c r="BG129" s="640"/>
      <c r="BH129" t="str">
        <f>IF(G129="","",VLOOKUP(G129,과정코드!$A$2:$B$494,2,0))</f>
        <v>COL0104616</v>
      </c>
      <c r="BI129" s="70"/>
    </row>
    <row r="130" spans="1:61" s="39" customFormat="1" ht="23.1" customHeight="1">
      <c r="A130" s="819"/>
      <c r="B130" s="40">
        <v>113</v>
      </c>
      <c r="C130" s="53" t="s">
        <v>20</v>
      </c>
      <c r="D130" s="41" t="s">
        <v>21</v>
      </c>
      <c r="E130" s="41" t="s">
        <v>21</v>
      </c>
      <c r="F130" s="156"/>
      <c r="G130" s="111" t="s">
        <v>1076</v>
      </c>
      <c r="H130" s="93" t="str">
        <f t="shared" si="122"/>
        <v>바로가기</v>
      </c>
      <c r="I130" s="45">
        <v>2</v>
      </c>
      <c r="J130" s="44">
        <v>14</v>
      </c>
      <c r="K130" s="376">
        <v>490</v>
      </c>
      <c r="L130" s="128">
        <v>540</v>
      </c>
      <c r="M130" s="211"/>
      <c r="N130" s="48" t="s">
        <v>228</v>
      </c>
      <c r="O130" s="213"/>
      <c r="P130" s="220"/>
      <c r="Q130" s="211"/>
      <c r="R130" s="48"/>
      <c r="S130" s="213"/>
      <c r="T130" s="44"/>
      <c r="U130" s="211"/>
      <c r="V130" s="48"/>
      <c r="W130" s="213"/>
      <c r="X130" s="44"/>
      <c r="Y130" s="147">
        <f t="shared" si="123"/>
        <v>1</v>
      </c>
      <c r="Z130" s="149">
        <f t="shared" si="124"/>
        <v>1</v>
      </c>
      <c r="AA130" s="150">
        <f t="shared" si="125"/>
        <v>0</v>
      </c>
      <c r="AB130" s="147">
        <f t="array" ref="AB130">(SUM(LEN($M130:$X130)-LEN(SUBSTITUTE($M130:$X130,"역삼","")))/LEN("역삼"))</f>
        <v>0</v>
      </c>
      <c r="AC130" s="147">
        <f t="array" ref="AC130">SUM(SUM(LEN($M130:X130)-LEN(SUBSTITUTE($M130:X130,"선릉","")))/LEN("선릉"),SUM(LEN(M130:$X130)-LEN(SUBSTITUTE($M130:$X130,"가산","")))/LEN("가산"))</f>
        <v>0</v>
      </c>
      <c r="AD130" s="150">
        <f t="shared" si="132"/>
        <v>1</v>
      </c>
      <c r="AE130" s="147">
        <f t="array" ref="AE130">(SUM(LEN($M130:$X130)-LEN(SUBSTITUTE($M130:$X130,"대전","")))/LEN("대전"))</f>
        <v>0</v>
      </c>
      <c r="AF130" s="147">
        <f t="array" ref="AF130">(SUM(LEN($M130:$X130)-LEN(SUBSTITUTE($M130:$X130,"대구","")))/LEN("대구"))</f>
        <v>0</v>
      </c>
      <c r="AG130" s="147">
        <f t="array" ref="AG130">(SUM(LEN($M130:$X130)-LEN(SUBSTITUTE($M130:$X130,"부산","")))/LEN("부산"))</f>
        <v>1</v>
      </c>
      <c r="AH130" s="147">
        <f t="array" ref="AH130">(SUM(LEN($M130:$X130)-LEN(SUBSTITUTE($M130:$X130,"광주","")))/LEN("광주"))</f>
        <v>0</v>
      </c>
      <c r="AI130" s="147">
        <f t="array" ref="AI130">SUM(SUM(LEN($M130:$X130)-LEN(SUBSTITUTE($M130:$X130,"수원","")))/LEN("수원"),SUM(LEN($M130:$X130)-LEN(SUBSTITUTE($M130:$X130,"춘천","")))/LEN("춘천"),SUM(LEN($M130:$X130)-LEN(SUBSTITUTE($M130:$X130,"의정부","")))/LEN("의정부"),SUM(LEN($M130:$X130)-LEN(SUBSTITUTE($M130:$X130,"원주","")))/LEN("원주"))</f>
        <v>0</v>
      </c>
      <c r="AJ130" s="147">
        <f t="array" ref="AJ130">(SUM(LEN($M130:$X130)-LEN(SUBSTITUTE($M130:$X130,"청주","")))/LEN("청주"))</f>
        <v>0</v>
      </c>
      <c r="AK130" s="147">
        <f t="array" ref="AK130">(SUM(LEN($M130:$X130)-LEN(SUBSTITUTE($M130:$X130,"인천","")))/LEN("인천"))</f>
        <v>0</v>
      </c>
      <c r="AL130" s="147">
        <f t="array" ref="AL130">SUM(SUM(LEN($M130:X130)-LEN(SUBSTITUTE($M130:X130,"충북","")))/LEN("충북"),SUM(LEN(M130:$X130)-LEN(SUBSTITUTE($M130:$X130,"아산","")))/LEN("아산"))</f>
        <v>0</v>
      </c>
      <c r="AM130" s="147">
        <f t="array" ref="AM130">(SUM(LEN($M130:$X130)-LEN(SUBSTITUTE($M130:$X130,"울산","")))/LEN("울산"))</f>
        <v>0</v>
      </c>
      <c r="AN130" s="147">
        <f t="array" ref="AN130">(SUM(LEN($M130:$X130)-LEN(SUBSTITUTE($M130:$X130,"창원","")))/LEN("창원"))</f>
        <v>0</v>
      </c>
      <c r="AO130" s="147">
        <f t="array" ref="AO130">(SUM(LEN($M130:$X130)-LEN(SUBSTITUTE($M130:$X130,"전주","")))/LEN("전주"))</f>
        <v>0</v>
      </c>
      <c r="AP130" s="176">
        <f t="shared" si="127"/>
        <v>2</v>
      </c>
      <c r="AQ130" s="175">
        <f t="shared" si="131"/>
        <v>0</v>
      </c>
      <c r="AR130" s="174">
        <f t="shared" si="134"/>
        <v>0</v>
      </c>
      <c r="AS130" s="174">
        <f t="shared" si="134"/>
        <v>0</v>
      </c>
      <c r="AT130" s="175">
        <f t="shared" si="133"/>
        <v>2</v>
      </c>
      <c r="AU130" s="174">
        <f t="shared" si="130"/>
        <v>0</v>
      </c>
      <c r="AV130" s="174">
        <f t="shared" si="130"/>
        <v>0</v>
      </c>
      <c r="AW130" s="174">
        <f t="shared" si="130"/>
        <v>2</v>
      </c>
      <c r="AX130" s="174">
        <f t="shared" si="130"/>
        <v>0</v>
      </c>
      <c r="AY130" s="174">
        <f t="shared" si="130"/>
        <v>0</v>
      </c>
      <c r="AZ130" s="174">
        <f t="shared" si="130"/>
        <v>0</v>
      </c>
      <c r="BA130" s="174">
        <f t="shared" si="130"/>
        <v>0</v>
      </c>
      <c r="BB130" s="174">
        <f t="shared" si="130"/>
        <v>0</v>
      </c>
      <c r="BC130" s="174">
        <f t="shared" si="130"/>
        <v>0</v>
      </c>
      <c r="BD130" s="174">
        <f t="shared" si="130"/>
        <v>0</v>
      </c>
      <c r="BE130" s="174">
        <f t="shared" si="130"/>
        <v>0</v>
      </c>
      <c r="BF130" s="640"/>
      <c r="BG130" s="640"/>
      <c r="BH130" t="str">
        <f>IF(G130="","",VLOOKUP(G130,과정코드!$A$2:$B$494,2,0))</f>
        <v>COL0104617</v>
      </c>
      <c r="BI130" s="70"/>
    </row>
    <row r="131" spans="1:61" s="39" customFormat="1" ht="23.1" customHeight="1">
      <c r="A131" s="819"/>
      <c r="B131" s="40">
        <v>114</v>
      </c>
      <c r="C131" s="53" t="s">
        <v>20</v>
      </c>
      <c r="D131" s="41" t="s">
        <v>21</v>
      </c>
      <c r="E131" s="41" t="s">
        <v>21</v>
      </c>
      <c r="F131" s="156"/>
      <c r="G131" s="112" t="s">
        <v>1075</v>
      </c>
      <c r="H131" s="93" t="str">
        <f t="shared" si="122"/>
        <v>바로가기</v>
      </c>
      <c r="I131" s="45">
        <v>2</v>
      </c>
      <c r="J131" s="44">
        <v>14</v>
      </c>
      <c r="K131" s="376">
        <v>490</v>
      </c>
      <c r="L131" s="128">
        <v>540</v>
      </c>
      <c r="M131" s="211"/>
      <c r="N131" s="220"/>
      <c r="O131" s="213"/>
      <c r="P131" s="48"/>
      <c r="Q131" s="213" t="s">
        <v>1073</v>
      </c>
      <c r="R131" s="233"/>
      <c r="S131" s="213"/>
      <c r="T131" s="44"/>
      <c r="U131" s="213" t="s">
        <v>1072</v>
      </c>
      <c r="V131" s="48"/>
      <c r="W131" s="213"/>
      <c r="X131" s="48"/>
      <c r="Y131" s="147">
        <f t="shared" si="123"/>
        <v>2</v>
      </c>
      <c r="Z131" s="149">
        <f t="shared" si="124"/>
        <v>2</v>
      </c>
      <c r="AA131" s="150">
        <f t="shared" si="125"/>
        <v>0</v>
      </c>
      <c r="AB131" s="147">
        <f t="array" ref="AB131">(SUM(LEN($M131:$X131)-LEN(SUBSTITUTE($M131:$X131,"역삼","")))/LEN("역삼"))</f>
        <v>0</v>
      </c>
      <c r="AC131" s="147">
        <f t="array" ref="AC131">SUM(SUM(LEN($M131:X131)-LEN(SUBSTITUTE($M131:X131,"선릉","")))/LEN("선릉"),SUM(LEN(M131:$X131)-LEN(SUBSTITUTE($M131:$X131,"가산","")))/LEN("가산"))</f>
        <v>0</v>
      </c>
      <c r="AD131" s="150">
        <f t="shared" si="132"/>
        <v>2</v>
      </c>
      <c r="AE131" s="147">
        <f t="array" ref="AE131">(SUM(LEN($M131:$X131)-LEN(SUBSTITUTE($M131:$X131,"대전","")))/LEN("대전"))</f>
        <v>0</v>
      </c>
      <c r="AF131" s="147">
        <f t="array" ref="AF131">(SUM(LEN($M131:$X131)-LEN(SUBSTITUTE($M131:$X131,"대구","")))/LEN("대구"))</f>
        <v>1</v>
      </c>
      <c r="AG131" s="147">
        <f t="array" ref="AG131">(SUM(LEN($M131:$X131)-LEN(SUBSTITUTE($M131:$X131,"부산","")))/LEN("부산"))</f>
        <v>1</v>
      </c>
      <c r="AH131" s="147">
        <f t="array" ref="AH131">(SUM(LEN($M131:$X131)-LEN(SUBSTITUTE($M131:$X131,"광주","")))/LEN("광주"))</f>
        <v>0</v>
      </c>
      <c r="AI131" s="147">
        <f t="array" ref="AI131">SUM(SUM(LEN($M131:$X131)-LEN(SUBSTITUTE($M131:$X131,"수원","")))/LEN("수원"),SUM(LEN($M131:$X131)-LEN(SUBSTITUTE($M131:$X131,"춘천","")))/LEN("춘천"),SUM(LEN($M131:$X131)-LEN(SUBSTITUTE($M131:$X131,"의정부","")))/LEN("의정부"),SUM(LEN($M131:$X131)-LEN(SUBSTITUTE($M131:$X131,"원주","")))/LEN("원주"))</f>
        <v>0</v>
      </c>
      <c r="AJ131" s="147">
        <f t="array" ref="AJ131">(SUM(LEN($M131:$X131)-LEN(SUBSTITUTE($M131:$X131,"청주","")))/LEN("청주"))</f>
        <v>0</v>
      </c>
      <c r="AK131" s="147">
        <f t="array" ref="AK131">(SUM(LEN($M131:$X131)-LEN(SUBSTITUTE($M131:$X131,"인천","")))/LEN("인천"))</f>
        <v>0</v>
      </c>
      <c r="AL131" s="147">
        <f t="array" ref="AL131">SUM(SUM(LEN($M131:X131)-LEN(SUBSTITUTE($M131:X131,"충북","")))/LEN("충북"),SUM(LEN(M131:$X131)-LEN(SUBSTITUTE($M131:$X131,"아산","")))/LEN("아산"))</f>
        <v>0</v>
      </c>
      <c r="AM131" s="147">
        <f t="array" ref="AM131">(SUM(LEN($M131:$X131)-LEN(SUBSTITUTE($M131:$X131,"울산","")))/LEN("울산"))</f>
        <v>0</v>
      </c>
      <c r="AN131" s="147">
        <f t="array" ref="AN131">(SUM(LEN($M131:$X131)-LEN(SUBSTITUTE($M131:$X131,"창원","")))/LEN("창원"))</f>
        <v>0</v>
      </c>
      <c r="AO131" s="147">
        <f t="array" ref="AO131">(SUM(LEN($M131:$X131)-LEN(SUBSTITUTE($M131:$X131,"전주","")))/LEN("전주"))</f>
        <v>0</v>
      </c>
      <c r="AP131" s="176">
        <f t="shared" si="127"/>
        <v>4</v>
      </c>
      <c r="AQ131" s="175">
        <f t="shared" si="131"/>
        <v>0</v>
      </c>
      <c r="AR131" s="174">
        <f t="shared" si="134"/>
        <v>0</v>
      </c>
      <c r="AS131" s="174">
        <f t="shared" si="134"/>
        <v>0</v>
      </c>
      <c r="AT131" s="175">
        <f t="shared" si="133"/>
        <v>4</v>
      </c>
      <c r="AU131" s="174">
        <f t="shared" si="130"/>
        <v>0</v>
      </c>
      <c r="AV131" s="174">
        <f t="shared" si="130"/>
        <v>2</v>
      </c>
      <c r="AW131" s="174">
        <f t="shared" si="130"/>
        <v>2</v>
      </c>
      <c r="AX131" s="174">
        <f t="shared" si="130"/>
        <v>0</v>
      </c>
      <c r="AY131" s="174">
        <f t="shared" si="130"/>
        <v>0</v>
      </c>
      <c r="AZ131" s="174">
        <f t="shared" si="130"/>
        <v>0</v>
      </c>
      <c r="BA131" s="174">
        <f t="shared" si="130"/>
        <v>0</v>
      </c>
      <c r="BB131" s="174">
        <f t="shared" si="130"/>
        <v>0</v>
      </c>
      <c r="BC131" s="174">
        <f t="shared" si="130"/>
        <v>0</v>
      </c>
      <c r="BD131" s="174">
        <f t="shared" si="130"/>
        <v>0</v>
      </c>
      <c r="BE131" s="174">
        <f t="shared" si="130"/>
        <v>0</v>
      </c>
      <c r="BF131" s="640"/>
      <c r="BG131" s="640"/>
      <c r="BH131" t="str">
        <f>IF(G131="","",VLOOKUP(G131,과정코드!$A$2:$B$494,2,0))</f>
        <v>COL0104618</v>
      </c>
      <c r="BI131" s="70"/>
    </row>
    <row r="132" spans="1:61" s="39" customFormat="1" ht="23.1" customHeight="1">
      <c r="A132" s="819"/>
      <c r="B132" s="40">
        <v>115</v>
      </c>
      <c r="C132" s="53" t="s">
        <v>20</v>
      </c>
      <c r="D132" s="41" t="s">
        <v>21</v>
      </c>
      <c r="E132" s="41" t="s">
        <v>21</v>
      </c>
      <c r="F132" s="156"/>
      <c r="G132" s="111" t="s">
        <v>1067</v>
      </c>
      <c r="H132" s="93" t="str">
        <f t="shared" si="122"/>
        <v>바로가기</v>
      </c>
      <c r="I132" s="45">
        <v>2</v>
      </c>
      <c r="J132" s="44">
        <v>14</v>
      </c>
      <c r="K132" s="376">
        <v>490</v>
      </c>
      <c r="L132" s="128">
        <v>540</v>
      </c>
      <c r="M132" s="211"/>
      <c r="N132" s="44"/>
      <c r="O132" s="213"/>
      <c r="P132" s="48"/>
      <c r="Q132" s="211"/>
      <c r="R132" s="220"/>
      <c r="S132" s="213"/>
      <c r="T132" s="44"/>
      <c r="U132" s="211" t="s">
        <v>274</v>
      </c>
      <c r="V132" s="48"/>
      <c r="W132" s="213"/>
      <c r="X132" s="220"/>
      <c r="Y132" s="147">
        <f t="shared" si="123"/>
        <v>1</v>
      </c>
      <c r="Z132" s="149">
        <f t="shared" si="124"/>
        <v>1</v>
      </c>
      <c r="AA132" s="150">
        <f t="shared" si="125"/>
        <v>0</v>
      </c>
      <c r="AB132" s="147">
        <f t="array" ref="AB132">(SUM(LEN($M132:$X132)-LEN(SUBSTITUTE($M132:$X132,"역삼","")))/LEN("역삼"))</f>
        <v>0</v>
      </c>
      <c r="AC132" s="147">
        <f t="array" ref="AC132">SUM(SUM(LEN($M132:X132)-LEN(SUBSTITUTE($M132:X132,"선릉","")))/LEN("선릉"),SUM(LEN(M132:$X132)-LEN(SUBSTITUTE($M132:$X132,"가산","")))/LEN("가산"))</f>
        <v>0</v>
      </c>
      <c r="AD132" s="150">
        <f t="shared" si="132"/>
        <v>1</v>
      </c>
      <c r="AE132" s="147">
        <f t="array" ref="AE132">(SUM(LEN($M132:$X132)-LEN(SUBSTITUTE($M132:$X132,"대전","")))/LEN("대전"))</f>
        <v>0</v>
      </c>
      <c r="AF132" s="147">
        <f t="array" ref="AF132">(SUM(LEN($M132:$X132)-LEN(SUBSTITUTE($M132:$X132,"대구","")))/LEN("대구"))</f>
        <v>1</v>
      </c>
      <c r="AG132" s="147">
        <f t="array" ref="AG132">(SUM(LEN($M132:$X132)-LEN(SUBSTITUTE($M132:$X132,"부산","")))/LEN("부산"))</f>
        <v>0</v>
      </c>
      <c r="AH132" s="147">
        <f t="array" ref="AH132">(SUM(LEN($M132:$X132)-LEN(SUBSTITUTE($M132:$X132,"광주","")))/LEN("광주"))</f>
        <v>0</v>
      </c>
      <c r="AI132" s="147">
        <f t="array" ref="AI132">SUM(SUM(LEN($M132:$X132)-LEN(SUBSTITUTE($M132:$X132,"수원","")))/LEN("수원"),SUM(LEN($M132:$X132)-LEN(SUBSTITUTE($M132:$X132,"춘천","")))/LEN("춘천"),SUM(LEN($M132:$X132)-LEN(SUBSTITUTE($M132:$X132,"의정부","")))/LEN("의정부"),SUM(LEN($M132:$X132)-LEN(SUBSTITUTE($M132:$X132,"원주","")))/LEN("원주"))</f>
        <v>0</v>
      </c>
      <c r="AJ132" s="147">
        <f t="array" ref="AJ132">(SUM(LEN($M132:$X132)-LEN(SUBSTITUTE($M132:$X132,"청주","")))/LEN("청주"))</f>
        <v>0</v>
      </c>
      <c r="AK132" s="147">
        <f t="array" ref="AK132">(SUM(LEN($M132:$X132)-LEN(SUBSTITUTE($M132:$X132,"인천","")))/LEN("인천"))</f>
        <v>0</v>
      </c>
      <c r="AL132" s="147">
        <f t="array" ref="AL132">SUM(SUM(LEN($M132:X132)-LEN(SUBSTITUTE($M132:X132,"충북","")))/LEN("충북"),SUM(LEN(M132:$X132)-LEN(SUBSTITUTE($M132:$X132,"아산","")))/LEN("아산"))</f>
        <v>0</v>
      </c>
      <c r="AM132" s="147">
        <f t="array" ref="AM132">(SUM(LEN($M132:$X132)-LEN(SUBSTITUTE($M132:$X132,"울산","")))/LEN("울산"))</f>
        <v>0</v>
      </c>
      <c r="AN132" s="147">
        <f t="array" ref="AN132">(SUM(LEN($M132:$X132)-LEN(SUBSTITUTE($M132:$X132,"창원","")))/LEN("창원"))</f>
        <v>0</v>
      </c>
      <c r="AO132" s="147">
        <f t="array" ref="AO132">(SUM(LEN($M132:$X132)-LEN(SUBSTITUTE($M132:$X132,"전주","")))/LEN("전주"))</f>
        <v>0</v>
      </c>
      <c r="AP132" s="176">
        <f t="shared" si="127"/>
        <v>2</v>
      </c>
      <c r="AQ132" s="175">
        <f t="shared" si="131"/>
        <v>0</v>
      </c>
      <c r="AR132" s="174">
        <f t="shared" si="134"/>
        <v>0</v>
      </c>
      <c r="AS132" s="174">
        <f t="shared" si="134"/>
        <v>0</v>
      </c>
      <c r="AT132" s="175">
        <f t="shared" si="133"/>
        <v>2</v>
      </c>
      <c r="AU132" s="174">
        <f t="shared" ref="AU132:AV132" si="135">$I132*AE132</f>
        <v>0</v>
      </c>
      <c r="AV132" s="174">
        <f t="shared" si="135"/>
        <v>2</v>
      </c>
      <c r="AW132" s="174">
        <f t="shared" ref="AW132:BE132" si="136">$I132*AG132</f>
        <v>0</v>
      </c>
      <c r="AX132" s="174">
        <f t="shared" si="136"/>
        <v>0</v>
      </c>
      <c r="AY132" s="174">
        <f t="shared" si="136"/>
        <v>0</v>
      </c>
      <c r="AZ132" s="174">
        <f t="shared" si="136"/>
        <v>0</v>
      </c>
      <c r="BA132" s="174">
        <f t="shared" si="136"/>
        <v>0</v>
      </c>
      <c r="BB132" s="174">
        <f t="shared" si="136"/>
        <v>0</v>
      </c>
      <c r="BC132" s="174">
        <f t="shared" si="136"/>
        <v>0</v>
      </c>
      <c r="BD132" s="174">
        <f t="shared" si="136"/>
        <v>0</v>
      </c>
      <c r="BE132" s="174">
        <f t="shared" si="136"/>
        <v>0</v>
      </c>
      <c r="BF132" s="640"/>
      <c r="BG132" s="640"/>
      <c r="BH132" t="str">
        <f>IF(G132="","",VLOOKUP(G132,과정코드!$A$2:$B$494,2,0))</f>
        <v>COL0104623</v>
      </c>
      <c r="BI132" s="70"/>
    </row>
    <row r="133" spans="1:61" s="38" customFormat="1" ht="30" customHeight="1">
      <c r="A133" s="86" t="s">
        <v>1244</v>
      </c>
      <c r="B133" s="87"/>
      <c r="C133" s="87"/>
      <c r="D133" s="87"/>
      <c r="E133" s="87"/>
      <c r="F133" s="87"/>
      <c r="G133" s="381"/>
      <c r="H133" s="241"/>
      <c r="I133" s="381"/>
      <c r="J133" s="381"/>
      <c r="K133" s="87"/>
      <c r="L133" s="88"/>
      <c r="M133" s="214" t="s">
        <v>16</v>
      </c>
      <c r="N133" s="214" t="s">
        <v>7</v>
      </c>
      <c r="O133" s="214" t="s">
        <v>9</v>
      </c>
      <c r="P133" s="214" t="s">
        <v>1</v>
      </c>
      <c r="Q133" s="214" t="s">
        <v>14</v>
      </c>
      <c r="R133" s="214" t="s">
        <v>0</v>
      </c>
      <c r="S133" s="214" t="s">
        <v>17</v>
      </c>
      <c r="T133" s="214" t="s">
        <v>13</v>
      </c>
      <c r="U133" s="214" t="s">
        <v>2</v>
      </c>
      <c r="V133" s="214" t="s">
        <v>11</v>
      </c>
      <c r="W133" s="214" t="s">
        <v>8</v>
      </c>
      <c r="X133" s="214" t="s">
        <v>19</v>
      </c>
      <c r="Y133" s="152">
        <f t="shared" ref="Y133:BE133" si="137">SUM(Y134:Y146)</f>
        <v>24</v>
      </c>
      <c r="Z133" s="152">
        <f t="shared" si="137"/>
        <v>24</v>
      </c>
      <c r="AA133" s="152">
        <f t="shared" si="137"/>
        <v>0</v>
      </c>
      <c r="AB133" s="152">
        <f t="shared" si="137"/>
        <v>0</v>
      </c>
      <c r="AC133" s="152">
        <f t="shared" si="137"/>
        <v>0</v>
      </c>
      <c r="AD133" s="152">
        <f t="shared" si="137"/>
        <v>24</v>
      </c>
      <c r="AE133" s="152">
        <f t="shared" si="137"/>
        <v>0</v>
      </c>
      <c r="AF133" s="152">
        <f t="shared" si="137"/>
        <v>12</v>
      </c>
      <c r="AG133" s="152">
        <f t="shared" si="137"/>
        <v>12</v>
      </c>
      <c r="AH133" s="152">
        <f t="shared" si="137"/>
        <v>0</v>
      </c>
      <c r="AI133" s="152">
        <f t="shared" si="137"/>
        <v>0</v>
      </c>
      <c r="AJ133" s="152">
        <f t="shared" si="137"/>
        <v>0</v>
      </c>
      <c r="AK133" s="152">
        <f t="shared" si="137"/>
        <v>0</v>
      </c>
      <c r="AL133" s="152">
        <f t="shared" si="137"/>
        <v>0</v>
      </c>
      <c r="AM133" s="152">
        <f t="shared" si="137"/>
        <v>0</v>
      </c>
      <c r="AN133" s="152">
        <f t="shared" si="137"/>
        <v>0</v>
      </c>
      <c r="AO133" s="152">
        <f t="shared" si="137"/>
        <v>0</v>
      </c>
      <c r="AP133" s="152">
        <f t="shared" si="137"/>
        <v>57</v>
      </c>
      <c r="AQ133" s="152">
        <f t="shared" si="137"/>
        <v>0</v>
      </c>
      <c r="AR133" s="152">
        <f t="shared" si="137"/>
        <v>0</v>
      </c>
      <c r="AS133" s="152">
        <f t="shared" si="137"/>
        <v>0</v>
      </c>
      <c r="AT133" s="152">
        <f t="shared" si="137"/>
        <v>57</v>
      </c>
      <c r="AU133" s="152">
        <f t="shared" si="137"/>
        <v>0</v>
      </c>
      <c r="AV133" s="152">
        <f t="shared" si="137"/>
        <v>29</v>
      </c>
      <c r="AW133" s="152">
        <f t="shared" si="137"/>
        <v>28</v>
      </c>
      <c r="AX133" s="152">
        <f t="shared" si="137"/>
        <v>0</v>
      </c>
      <c r="AY133" s="152">
        <f t="shared" si="137"/>
        <v>0</v>
      </c>
      <c r="AZ133" s="152">
        <f t="shared" si="137"/>
        <v>0</v>
      </c>
      <c r="BA133" s="152">
        <f t="shared" si="137"/>
        <v>0</v>
      </c>
      <c r="BB133" s="152">
        <f t="shared" si="137"/>
        <v>0</v>
      </c>
      <c r="BC133" s="152">
        <f t="shared" si="137"/>
        <v>0</v>
      </c>
      <c r="BD133" s="152">
        <f t="shared" si="137"/>
        <v>0</v>
      </c>
      <c r="BE133" s="152">
        <f t="shared" si="137"/>
        <v>0</v>
      </c>
      <c r="BF133" s="152"/>
      <c r="BG133" s="152"/>
      <c r="BH133" t="str">
        <f>IF(G133="","",VLOOKUP(G133,과정코드!$A$2:$B$494,2,0))</f>
        <v/>
      </c>
      <c r="BI133" s="506"/>
    </row>
    <row r="134" spans="1:61" s="38" customFormat="1" ht="23.1" customHeight="1">
      <c r="A134" s="807" t="s">
        <v>1251</v>
      </c>
      <c r="B134" s="215">
        <v>116</v>
      </c>
      <c r="C134" s="53" t="s">
        <v>20</v>
      </c>
      <c r="D134" s="41" t="s">
        <v>21</v>
      </c>
      <c r="E134" s="41"/>
      <c r="F134" s="156"/>
      <c r="G134" s="113" t="s">
        <v>139</v>
      </c>
      <c r="H134" s="93" t="str">
        <f t="shared" ref="H134:H146" si="138">IFERROR(HYPERLINK("https://www.ksaedu.or.kr/front/btoc/crs/off/crssesDetail.html?crscd="&amp;BH134,"바로가기"),"")</f>
        <v>바로가기</v>
      </c>
      <c r="I134" s="382">
        <v>2</v>
      </c>
      <c r="J134" s="243">
        <v>14</v>
      </c>
      <c r="K134" s="378">
        <v>490</v>
      </c>
      <c r="L134" s="63">
        <v>540</v>
      </c>
      <c r="M134" s="213"/>
      <c r="N134" s="220"/>
      <c r="O134" s="213" t="s">
        <v>1064</v>
      </c>
      <c r="P134" s="220" t="s">
        <v>1063</v>
      </c>
      <c r="Q134" s="213"/>
      <c r="R134" s="220"/>
      <c r="S134" s="213" t="s">
        <v>1061</v>
      </c>
      <c r="T134" s="220"/>
      <c r="U134" s="213"/>
      <c r="V134" s="220" t="s">
        <v>240</v>
      </c>
      <c r="W134" s="213"/>
      <c r="X134" s="220"/>
      <c r="Y134" s="147">
        <f t="shared" ref="Y134:Y146" si="139">COUNTA($M134:$X134)</f>
        <v>4</v>
      </c>
      <c r="Z134" s="149">
        <f t="shared" ref="Z134:Z146" si="140">AA134+AD134</f>
        <v>4</v>
      </c>
      <c r="AA134" s="150">
        <f t="shared" ref="AA134:AA146" si="141">AB134+AC134</f>
        <v>0</v>
      </c>
      <c r="AB134" s="147">
        <f t="array" ref="AB134">(SUM(LEN($M134:$X134)-LEN(SUBSTITUTE($M134:$X134,"역삼","")))/LEN("역삼"))</f>
        <v>0</v>
      </c>
      <c r="AC134" s="147">
        <f t="array" ref="AC134">SUM(SUM(LEN($M134:X134)-LEN(SUBSTITUTE($M134:X134,"선릉","")))/LEN("선릉"),SUM(LEN(M134:$X134)-LEN(SUBSTITUTE($M134:$X134,"가산","")))/LEN("가산"))</f>
        <v>0</v>
      </c>
      <c r="AD134" s="150">
        <f t="shared" ref="AD134" si="142">SUM(AE134:AO134)</f>
        <v>4</v>
      </c>
      <c r="AE134" s="147">
        <f t="array" ref="AE134">(SUM(LEN($M134:$X134)-LEN(SUBSTITUTE($M134:$X134,"대전","")))/LEN("대전"))</f>
        <v>0</v>
      </c>
      <c r="AF134" s="147">
        <f t="array" ref="AF134">(SUM(LEN($M134:$X134)-LEN(SUBSTITUTE($M134:$X134,"대구","")))/LEN("대구"))</f>
        <v>2</v>
      </c>
      <c r="AG134" s="147">
        <f t="array" ref="AG134">(SUM(LEN($M134:$X134)-LEN(SUBSTITUTE($M134:$X134,"부산","")))/LEN("부산"))</f>
        <v>2</v>
      </c>
      <c r="AH134" s="147">
        <f t="array" ref="AH134">(SUM(LEN($M134:$X134)-LEN(SUBSTITUTE($M134:$X134,"광주","")))/LEN("광주"))</f>
        <v>0</v>
      </c>
      <c r="AI134" s="147">
        <f t="array" ref="AI134">SUM(SUM(LEN($M134:$X134)-LEN(SUBSTITUTE($M134:$X134,"수원","")))/LEN("수원"),SUM(LEN($M134:$X134)-LEN(SUBSTITUTE($M134:$X134,"춘천","")))/LEN("춘천"),SUM(LEN($M134:$X134)-LEN(SUBSTITUTE($M134:$X134,"의정부","")))/LEN("의정부"),SUM(LEN($M134:$X134)-LEN(SUBSTITUTE($M134:$X134,"원주","")))/LEN("원주"))</f>
        <v>0</v>
      </c>
      <c r="AJ134" s="147">
        <f t="array" ref="AJ134">(SUM(LEN($M134:$X134)-LEN(SUBSTITUTE($M134:$X134,"청주","")))/LEN("청주"))</f>
        <v>0</v>
      </c>
      <c r="AK134" s="147">
        <f t="array" ref="AK134">(SUM(LEN($M134:$X134)-LEN(SUBSTITUTE($M134:$X134,"인천","")))/LEN("인천"))</f>
        <v>0</v>
      </c>
      <c r="AL134" s="147">
        <f t="array" ref="AL134">SUM(SUM(LEN($M134:X134)-LEN(SUBSTITUTE($M134:X134,"충북","")))/LEN("충북"),SUM(LEN(M134:$X134)-LEN(SUBSTITUTE($M134:$X134,"아산","")))/LEN("아산"))</f>
        <v>0</v>
      </c>
      <c r="AM134" s="147">
        <f t="array" ref="AM134">(SUM(LEN($M134:$X134)-LEN(SUBSTITUTE($M134:$X134,"울산","")))/LEN("울산"))</f>
        <v>0</v>
      </c>
      <c r="AN134" s="147">
        <f t="array" ref="AN134">(SUM(LEN($M134:$X134)-LEN(SUBSTITUTE($M134:$X134,"창원","")))/LEN("창원"))</f>
        <v>0</v>
      </c>
      <c r="AO134" s="147">
        <f t="array" ref="AO134">(SUM(LEN($M134:$X134)-LEN(SUBSTITUTE($M134:$X134,"전주","")))/LEN("전주"))</f>
        <v>0</v>
      </c>
      <c r="AP134" s="176">
        <f t="shared" ref="AP134:AP146" si="143">AQ134+AT134</f>
        <v>8</v>
      </c>
      <c r="AQ134" s="175">
        <f>AR134+AS134</f>
        <v>0</v>
      </c>
      <c r="AR134" s="174">
        <f t="shared" ref="AR134:AS146" si="144">$I134*AB134</f>
        <v>0</v>
      </c>
      <c r="AS134" s="174">
        <f t="shared" si="144"/>
        <v>0</v>
      </c>
      <c r="AT134" s="175">
        <f t="shared" ref="AT134:AT146" si="145">SUM(AU134:BE134)</f>
        <v>8</v>
      </c>
      <c r="AU134" s="174">
        <f t="shared" ref="AU134:BE146" si="146">$I134*AE134</f>
        <v>0</v>
      </c>
      <c r="AV134" s="174">
        <f t="shared" si="146"/>
        <v>4</v>
      </c>
      <c r="AW134" s="174">
        <f t="shared" si="146"/>
        <v>4</v>
      </c>
      <c r="AX134" s="174">
        <f t="shared" si="146"/>
        <v>0</v>
      </c>
      <c r="AY134" s="174">
        <f t="shared" si="146"/>
        <v>0</v>
      </c>
      <c r="AZ134" s="174">
        <f t="shared" si="146"/>
        <v>0</v>
      </c>
      <c r="BA134" s="174">
        <f t="shared" si="146"/>
        <v>0</v>
      </c>
      <c r="BB134" s="174">
        <f t="shared" si="146"/>
        <v>0</v>
      </c>
      <c r="BC134" s="174">
        <f t="shared" si="146"/>
        <v>0</v>
      </c>
      <c r="BD134" s="174">
        <f t="shared" si="146"/>
        <v>0</v>
      </c>
      <c r="BE134" s="174">
        <f t="shared" si="146"/>
        <v>0</v>
      </c>
      <c r="BF134" s="640"/>
      <c r="BG134" s="640"/>
      <c r="BH134" t="str">
        <f>IF(G134="","",VLOOKUP(G134,과정코드!$A$2:$B$494,2,0))</f>
        <v>COL0104625</v>
      </c>
      <c r="BI134" s="506"/>
    </row>
    <row r="135" spans="1:61" s="38" customFormat="1" ht="23.1" customHeight="1">
      <c r="A135" s="808"/>
      <c r="B135" s="215">
        <v>117</v>
      </c>
      <c r="C135" s="53" t="s">
        <v>20</v>
      </c>
      <c r="D135" s="41" t="s">
        <v>21</v>
      </c>
      <c r="E135" s="41" t="s">
        <v>21</v>
      </c>
      <c r="F135" s="156"/>
      <c r="G135" s="111" t="s">
        <v>1658</v>
      </c>
      <c r="H135" s="93" t="str">
        <f t="shared" si="138"/>
        <v>바로가기</v>
      </c>
      <c r="I135" s="382">
        <v>2</v>
      </c>
      <c r="J135" s="243">
        <v>14</v>
      </c>
      <c r="K135" s="378">
        <v>490</v>
      </c>
      <c r="L135" s="63">
        <v>540</v>
      </c>
      <c r="M135" s="211"/>
      <c r="N135" s="220"/>
      <c r="O135" s="231"/>
      <c r="P135" s="220"/>
      <c r="Q135" s="213" t="s">
        <v>1058</v>
      </c>
      <c r="R135" s="220"/>
      <c r="S135" s="211" t="s">
        <v>1056</v>
      </c>
      <c r="T135" s="220"/>
      <c r="U135" s="213"/>
      <c r="V135" s="220"/>
      <c r="W135" s="211"/>
      <c r="X135" s="48"/>
      <c r="Y135" s="147">
        <f t="shared" si="139"/>
        <v>2</v>
      </c>
      <c r="Z135" s="149">
        <f t="shared" si="140"/>
        <v>2</v>
      </c>
      <c r="AA135" s="150">
        <f t="shared" si="141"/>
        <v>0</v>
      </c>
      <c r="AB135" s="147">
        <f t="array" ref="AB135">(SUM(LEN($M135:$X135)-LEN(SUBSTITUTE($M135:$X135,"역삼","")))/LEN("역삼"))</f>
        <v>0</v>
      </c>
      <c r="AC135" s="147">
        <f t="array" ref="AC135">SUM(SUM(LEN($M135:X135)-LEN(SUBSTITUTE($M135:X135,"선릉","")))/LEN("선릉"),SUM(LEN(M135:$X135)-LEN(SUBSTITUTE($M135:$X135,"가산","")))/LEN("가산"))</f>
        <v>0</v>
      </c>
      <c r="AD135" s="150">
        <f t="shared" ref="AD135:AD146" si="147">SUM(AE135:AO135)</f>
        <v>2</v>
      </c>
      <c r="AE135" s="147">
        <f t="array" ref="AE135">(SUM(LEN($M135:$X135)-LEN(SUBSTITUTE($M135:$X135,"대전","")))/LEN("대전"))</f>
        <v>0</v>
      </c>
      <c r="AF135" s="147">
        <f t="array" ref="AF135">(SUM(LEN($M135:$X135)-LEN(SUBSTITUTE($M135:$X135,"대구","")))/LEN("대구"))</f>
        <v>1</v>
      </c>
      <c r="AG135" s="147">
        <f t="array" ref="AG135">(SUM(LEN($M135:$X135)-LEN(SUBSTITUTE($M135:$X135,"부산","")))/LEN("부산"))</f>
        <v>1</v>
      </c>
      <c r="AH135" s="147">
        <f t="array" ref="AH135">(SUM(LEN($M135:$X135)-LEN(SUBSTITUTE($M135:$X135,"광주","")))/LEN("광주"))</f>
        <v>0</v>
      </c>
      <c r="AI135" s="147">
        <f t="array" ref="AI135">SUM(SUM(LEN($M135:$X135)-LEN(SUBSTITUTE($M135:$X135,"수원","")))/LEN("수원"),SUM(LEN($M135:$X135)-LEN(SUBSTITUTE($M135:$X135,"춘천","")))/LEN("춘천"),SUM(LEN($M135:$X135)-LEN(SUBSTITUTE($M135:$X135,"의정부","")))/LEN("의정부"),SUM(LEN($M135:$X135)-LEN(SUBSTITUTE($M135:$X135,"원주","")))/LEN("원주"))</f>
        <v>0</v>
      </c>
      <c r="AJ135" s="147">
        <f t="array" ref="AJ135">(SUM(LEN($M135:$X135)-LEN(SUBSTITUTE($M135:$X135,"청주","")))/LEN("청주"))</f>
        <v>0</v>
      </c>
      <c r="AK135" s="147">
        <f t="array" ref="AK135">(SUM(LEN($M135:$X135)-LEN(SUBSTITUTE($M135:$X135,"인천","")))/LEN("인천"))</f>
        <v>0</v>
      </c>
      <c r="AL135" s="147">
        <f t="array" ref="AL135">SUM(SUM(LEN($M135:X135)-LEN(SUBSTITUTE($M135:X135,"충북","")))/LEN("충북"),SUM(LEN(M135:$X135)-LEN(SUBSTITUTE($M135:$X135,"아산","")))/LEN("아산"))</f>
        <v>0</v>
      </c>
      <c r="AM135" s="147">
        <f t="array" ref="AM135">(SUM(LEN($M135:$X135)-LEN(SUBSTITUTE($M135:$X135,"울산","")))/LEN("울산"))</f>
        <v>0</v>
      </c>
      <c r="AN135" s="147">
        <f t="array" ref="AN135">(SUM(LEN($M135:$X135)-LEN(SUBSTITUTE($M135:$X135,"창원","")))/LEN("창원"))</f>
        <v>0</v>
      </c>
      <c r="AO135" s="147">
        <f t="array" ref="AO135">(SUM(LEN($M135:$X135)-LEN(SUBSTITUTE($M135:$X135,"전주","")))/LEN("전주"))</f>
        <v>0</v>
      </c>
      <c r="AP135" s="176">
        <f t="shared" si="143"/>
        <v>4</v>
      </c>
      <c r="AQ135" s="175">
        <f t="shared" ref="AQ135:AQ146" si="148">AR135+AS135</f>
        <v>0</v>
      </c>
      <c r="AR135" s="174">
        <f t="shared" si="144"/>
        <v>0</v>
      </c>
      <c r="AS135" s="174">
        <f t="shared" si="144"/>
        <v>0</v>
      </c>
      <c r="AT135" s="175">
        <f t="shared" si="145"/>
        <v>4</v>
      </c>
      <c r="AU135" s="174">
        <f t="shared" si="146"/>
        <v>0</v>
      </c>
      <c r="AV135" s="174">
        <f t="shared" si="146"/>
        <v>2</v>
      </c>
      <c r="AW135" s="174">
        <f t="shared" si="146"/>
        <v>2</v>
      </c>
      <c r="AX135" s="174">
        <f t="shared" si="146"/>
        <v>0</v>
      </c>
      <c r="AY135" s="174">
        <f t="shared" si="146"/>
        <v>0</v>
      </c>
      <c r="AZ135" s="174">
        <f t="shared" si="146"/>
        <v>0</v>
      </c>
      <c r="BA135" s="174">
        <f t="shared" si="146"/>
        <v>0</v>
      </c>
      <c r="BB135" s="174">
        <f t="shared" si="146"/>
        <v>0</v>
      </c>
      <c r="BC135" s="174">
        <f t="shared" si="146"/>
        <v>0</v>
      </c>
      <c r="BD135" s="174">
        <f t="shared" si="146"/>
        <v>0</v>
      </c>
      <c r="BE135" s="174">
        <f t="shared" si="146"/>
        <v>0</v>
      </c>
      <c r="BF135" s="640"/>
      <c r="BG135" s="640"/>
      <c r="BH135" t="str">
        <f>IF(G135="","",VLOOKUP(G135,과정코드!$A$2:$B$494,2,0))</f>
        <v>COL0104626</v>
      </c>
      <c r="BI135" s="506"/>
    </row>
    <row r="136" spans="1:61" s="38" customFormat="1" ht="23.1" customHeight="1">
      <c r="A136" s="808"/>
      <c r="B136" s="215">
        <v>118</v>
      </c>
      <c r="C136" s="53" t="s">
        <v>20</v>
      </c>
      <c r="D136" s="41" t="s">
        <v>21</v>
      </c>
      <c r="E136" s="41" t="s">
        <v>21</v>
      </c>
      <c r="F136" s="156"/>
      <c r="G136" s="111" t="s">
        <v>141</v>
      </c>
      <c r="H136" s="93" t="str">
        <f t="shared" si="138"/>
        <v>바로가기</v>
      </c>
      <c r="I136" s="382">
        <v>2</v>
      </c>
      <c r="J136" s="243">
        <v>14</v>
      </c>
      <c r="K136" s="376">
        <v>490</v>
      </c>
      <c r="L136" s="128">
        <v>540</v>
      </c>
      <c r="M136" s="211"/>
      <c r="N136" s="220"/>
      <c r="O136" s="213"/>
      <c r="P136" s="220"/>
      <c r="Q136" s="213"/>
      <c r="R136" s="220" t="s">
        <v>1051</v>
      </c>
      <c r="S136" s="213"/>
      <c r="T136" s="220"/>
      <c r="U136" s="232"/>
      <c r="V136" s="220" t="s">
        <v>124</v>
      </c>
      <c r="W136" s="213"/>
      <c r="X136" s="220"/>
      <c r="Y136" s="147">
        <f t="shared" si="139"/>
        <v>2</v>
      </c>
      <c r="Z136" s="149">
        <f t="shared" si="140"/>
        <v>2</v>
      </c>
      <c r="AA136" s="150">
        <f t="shared" si="141"/>
        <v>0</v>
      </c>
      <c r="AB136" s="147">
        <f t="array" ref="AB136">(SUM(LEN($M136:$X136)-LEN(SUBSTITUTE($M136:$X136,"역삼","")))/LEN("역삼"))</f>
        <v>0</v>
      </c>
      <c r="AC136" s="147">
        <f t="array" ref="AC136">SUM(SUM(LEN($M136:X136)-LEN(SUBSTITUTE($M136:X136,"선릉","")))/LEN("선릉"),SUM(LEN(M136:$X136)-LEN(SUBSTITUTE($M136:$X136,"가산","")))/LEN("가산"))</f>
        <v>0</v>
      </c>
      <c r="AD136" s="150">
        <f t="shared" si="147"/>
        <v>2</v>
      </c>
      <c r="AE136" s="147">
        <f t="array" ref="AE136">(SUM(LEN($M136:$X136)-LEN(SUBSTITUTE($M136:$X136,"대전","")))/LEN("대전"))</f>
        <v>0</v>
      </c>
      <c r="AF136" s="147">
        <f t="array" ref="AF136">(SUM(LEN($M136:$X136)-LEN(SUBSTITUTE($M136:$X136,"대구","")))/LEN("대구"))</f>
        <v>1</v>
      </c>
      <c r="AG136" s="147">
        <f t="array" ref="AG136">(SUM(LEN($M136:$X136)-LEN(SUBSTITUTE($M136:$X136,"부산","")))/LEN("부산"))</f>
        <v>1</v>
      </c>
      <c r="AH136" s="147">
        <f t="array" ref="AH136">(SUM(LEN($M136:$X136)-LEN(SUBSTITUTE($M136:$X136,"광주","")))/LEN("광주"))</f>
        <v>0</v>
      </c>
      <c r="AI136" s="147">
        <f t="array" ref="AI136">SUM(SUM(LEN($M136:$X136)-LEN(SUBSTITUTE($M136:$X136,"수원","")))/LEN("수원"),SUM(LEN($M136:$X136)-LEN(SUBSTITUTE($M136:$X136,"춘천","")))/LEN("춘천"),SUM(LEN($M136:$X136)-LEN(SUBSTITUTE($M136:$X136,"의정부","")))/LEN("의정부"),SUM(LEN($M136:$X136)-LEN(SUBSTITUTE($M136:$X136,"원주","")))/LEN("원주"))</f>
        <v>0</v>
      </c>
      <c r="AJ136" s="147">
        <f t="array" ref="AJ136">(SUM(LEN($M136:$X136)-LEN(SUBSTITUTE($M136:$X136,"청주","")))/LEN("청주"))</f>
        <v>0</v>
      </c>
      <c r="AK136" s="147">
        <f t="array" ref="AK136">(SUM(LEN($M136:$X136)-LEN(SUBSTITUTE($M136:$X136,"인천","")))/LEN("인천"))</f>
        <v>0</v>
      </c>
      <c r="AL136" s="147">
        <f t="array" ref="AL136">SUM(SUM(LEN($M136:X136)-LEN(SUBSTITUTE($M136:X136,"충북","")))/LEN("충북"),SUM(LEN(M136:$X136)-LEN(SUBSTITUTE($M136:$X136,"아산","")))/LEN("아산"))</f>
        <v>0</v>
      </c>
      <c r="AM136" s="147">
        <f t="array" ref="AM136">(SUM(LEN($M136:$X136)-LEN(SUBSTITUTE($M136:$X136,"울산","")))/LEN("울산"))</f>
        <v>0</v>
      </c>
      <c r="AN136" s="147">
        <f t="array" ref="AN136">(SUM(LEN($M136:$X136)-LEN(SUBSTITUTE($M136:$X136,"창원","")))/LEN("창원"))</f>
        <v>0</v>
      </c>
      <c r="AO136" s="147">
        <f t="array" ref="AO136">(SUM(LEN($M136:$X136)-LEN(SUBSTITUTE($M136:$X136,"전주","")))/LEN("전주"))</f>
        <v>0</v>
      </c>
      <c r="AP136" s="176">
        <f t="shared" si="143"/>
        <v>4</v>
      </c>
      <c r="AQ136" s="175">
        <f t="shared" si="148"/>
        <v>0</v>
      </c>
      <c r="AR136" s="174">
        <f t="shared" si="144"/>
        <v>0</v>
      </c>
      <c r="AS136" s="174">
        <f t="shared" si="144"/>
        <v>0</v>
      </c>
      <c r="AT136" s="175">
        <f t="shared" si="145"/>
        <v>4</v>
      </c>
      <c r="AU136" s="174">
        <f t="shared" si="146"/>
        <v>0</v>
      </c>
      <c r="AV136" s="174">
        <f t="shared" si="146"/>
        <v>2</v>
      </c>
      <c r="AW136" s="174">
        <f t="shared" si="146"/>
        <v>2</v>
      </c>
      <c r="AX136" s="174">
        <f t="shared" si="146"/>
        <v>0</v>
      </c>
      <c r="AY136" s="174">
        <f t="shared" si="146"/>
        <v>0</v>
      </c>
      <c r="AZ136" s="174">
        <f t="shared" si="146"/>
        <v>0</v>
      </c>
      <c r="BA136" s="174">
        <f t="shared" si="146"/>
        <v>0</v>
      </c>
      <c r="BB136" s="174">
        <f t="shared" si="146"/>
        <v>0</v>
      </c>
      <c r="BC136" s="174">
        <f t="shared" si="146"/>
        <v>0</v>
      </c>
      <c r="BD136" s="174">
        <f t="shared" si="146"/>
        <v>0</v>
      </c>
      <c r="BE136" s="174">
        <f t="shared" si="146"/>
        <v>0</v>
      </c>
      <c r="BF136" s="640"/>
      <c r="BG136" s="640"/>
      <c r="BH136" t="str">
        <f>IF(G136="","",VLOOKUP(G136,과정코드!$A$2:$B$494,2,0))</f>
        <v>COL0104627</v>
      </c>
      <c r="BI136" s="506"/>
    </row>
    <row r="137" spans="1:61" s="38" customFormat="1" ht="23.1" customHeight="1">
      <c r="A137" s="808"/>
      <c r="B137" s="215">
        <v>119</v>
      </c>
      <c r="C137" s="53" t="s">
        <v>20</v>
      </c>
      <c r="D137" s="41" t="s">
        <v>21</v>
      </c>
      <c r="E137" s="41" t="s">
        <v>21</v>
      </c>
      <c r="F137" s="156"/>
      <c r="G137" s="113" t="s">
        <v>142</v>
      </c>
      <c r="H137" s="93" t="str">
        <f t="shared" si="138"/>
        <v>바로가기</v>
      </c>
      <c r="I137" s="383">
        <v>2</v>
      </c>
      <c r="J137" s="243">
        <v>14</v>
      </c>
      <c r="K137" s="376">
        <v>490</v>
      </c>
      <c r="L137" s="128">
        <v>540</v>
      </c>
      <c r="M137" s="211"/>
      <c r="N137" s="220"/>
      <c r="O137" s="213"/>
      <c r="P137" s="220"/>
      <c r="Q137" s="213"/>
      <c r="R137" s="220" t="s">
        <v>1049</v>
      </c>
      <c r="S137" s="240"/>
      <c r="T137" s="220"/>
      <c r="U137" s="211"/>
      <c r="V137" s="220"/>
      <c r="W137" s="213"/>
      <c r="X137" s="48"/>
      <c r="Y137" s="147">
        <f t="shared" si="139"/>
        <v>1</v>
      </c>
      <c r="Z137" s="149">
        <f t="shared" si="140"/>
        <v>1</v>
      </c>
      <c r="AA137" s="150">
        <f t="shared" si="141"/>
        <v>0</v>
      </c>
      <c r="AB137" s="147">
        <f t="array" ref="AB137">(SUM(LEN($M137:$X137)-LEN(SUBSTITUTE($M137:$X137,"역삼","")))/LEN("역삼"))</f>
        <v>0</v>
      </c>
      <c r="AC137" s="147">
        <f t="array" ref="AC137">SUM(SUM(LEN($M137:X137)-LEN(SUBSTITUTE($M137:X137,"선릉","")))/LEN("선릉"),SUM(LEN(M137:$X137)-LEN(SUBSTITUTE($M137:$X137,"가산","")))/LEN("가산"))</f>
        <v>0</v>
      </c>
      <c r="AD137" s="150">
        <f t="shared" si="147"/>
        <v>1</v>
      </c>
      <c r="AE137" s="147">
        <f t="array" ref="AE137">(SUM(LEN($M137:$X137)-LEN(SUBSTITUTE($M137:$X137,"대전","")))/LEN("대전"))</f>
        <v>0</v>
      </c>
      <c r="AF137" s="147">
        <f t="array" ref="AF137">(SUM(LEN($M137:$X137)-LEN(SUBSTITUTE($M137:$X137,"대구","")))/LEN("대구"))</f>
        <v>0</v>
      </c>
      <c r="AG137" s="147">
        <f t="array" ref="AG137">(SUM(LEN($M137:$X137)-LEN(SUBSTITUTE($M137:$X137,"부산","")))/LEN("부산"))</f>
        <v>1</v>
      </c>
      <c r="AH137" s="147">
        <f t="array" ref="AH137">(SUM(LEN($M137:$X137)-LEN(SUBSTITUTE($M137:$X137,"광주","")))/LEN("광주"))</f>
        <v>0</v>
      </c>
      <c r="AI137" s="147">
        <f t="array" ref="AI137">SUM(SUM(LEN($M137:$X137)-LEN(SUBSTITUTE($M137:$X137,"수원","")))/LEN("수원"),SUM(LEN($M137:$X137)-LEN(SUBSTITUTE($M137:$X137,"춘천","")))/LEN("춘천"),SUM(LEN($M137:$X137)-LEN(SUBSTITUTE($M137:$X137,"의정부","")))/LEN("의정부"),SUM(LEN($M137:$X137)-LEN(SUBSTITUTE($M137:$X137,"원주","")))/LEN("원주"))</f>
        <v>0</v>
      </c>
      <c r="AJ137" s="147">
        <f t="array" ref="AJ137">(SUM(LEN($M137:$X137)-LEN(SUBSTITUTE($M137:$X137,"청주","")))/LEN("청주"))</f>
        <v>0</v>
      </c>
      <c r="AK137" s="147">
        <f t="array" ref="AK137">(SUM(LEN($M137:$X137)-LEN(SUBSTITUTE($M137:$X137,"인천","")))/LEN("인천"))</f>
        <v>0</v>
      </c>
      <c r="AL137" s="147">
        <f t="array" ref="AL137">SUM(SUM(LEN($M137:X137)-LEN(SUBSTITUTE($M137:X137,"충북","")))/LEN("충북"),SUM(LEN(M137:$X137)-LEN(SUBSTITUTE($M137:$X137,"아산","")))/LEN("아산"))</f>
        <v>0</v>
      </c>
      <c r="AM137" s="147">
        <f t="array" ref="AM137">(SUM(LEN($M137:$X137)-LEN(SUBSTITUTE($M137:$X137,"울산","")))/LEN("울산"))</f>
        <v>0</v>
      </c>
      <c r="AN137" s="147">
        <f t="array" ref="AN137">(SUM(LEN($M137:$X137)-LEN(SUBSTITUTE($M137:$X137,"창원","")))/LEN("창원"))</f>
        <v>0</v>
      </c>
      <c r="AO137" s="147">
        <f t="array" ref="AO137">(SUM(LEN($M137:$X137)-LEN(SUBSTITUTE($M137:$X137,"전주","")))/LEN("전주"))</f>
        <v>0</v>
      </c>
      <c r="AP137" s="176">
        <f t="shared" si="143"/>
        <v>2</v>
      </c>
      <c r="AQ137" s="175">
        <f t="shared" si="148"/>
        <v>0</v>
      </c>
      <c r="AR137" s="174">
        <f t="shared" si="144"/>
        <v>0</v>
      </c>
      <c r="AS137" s="174">
        <f t="shared" si="144"/>
        <v>0</v>
      </c>
      <c r="AT137" s="175">
        <f t="shared" si="145"/>
        <v>2</v>
      </c>
      <c r="AU137" s="174">
        <f t="shared" si="146"/>
        <v>0</v>
      </c>
      <c r="AV137" s="174">
        <f t="shared" si="146"/>
        <v>0</v>
      </c>
      <c r="AW137" s="174">
        <f t="shared" si="146"/>
        <v>2</v>
      </c>
      <c r="AX137" s="174">
        <f t="shared" si="146"/>
        <v>0</v>
      </c>
      <c r="AY137" s="174">
        <f t="shared" si="146"/>
        <v>0</v>
      </c>
      <c r="AZ137" s="174">
        <f t="shared" si="146"/>
        <v>0</v>
      </c>
      <c r="BA137" s="174">
        <f t="shared" si="146"/>
        <v>0</v>
      </c>
      <c r="BB137" s="174">
        <f t="shared" si="146"/>
        <v>0</v>
      </c>
      <c r="BC137" s="174">
        <f t="shared" si="146"/>
        <v>0</v>
      </c>
      <c r="BD137" s="174">
        <f t="shared" si="146"/>
        <v>0</v>
      </c>
      <c r="BE137" s="174">
        <f t="shared" si="146"/>
        <v>0</v>
      </c>
      <c r="BF137" s="640"/>
      <c r="BG137" s="640"/>
      <c r="BH137" t="str">
        <f>IF(G137="","",VLOOKUP(G137,과정코드!$A$2:$B$494,2,0))</f>
        <v>COL0104628</v>
      </c>
      <c r="BI137" s="506"/>
    </row>
    <row r="138" spans="1:61" s="38" customFormat="1" ht="23.1" customHeight="1">
      <c r="A138" s="808"/>
      <c r="B138" s="215">
        <v>120</v>
      </c>
      <c r="C138" s="53" t="s">
        <v>20</v>
      </c>
      <c r="D138" s="41" t="s">
        <v>21</v>
      </c>
      <c r="E138" s="41" t="s">
        <v>21</v>
      </c>
      <c r="F138" s="156"/>
      <c r="G138" s="113" t="s">
        <v>250</v>
      </c>
      <c r="H138" s="93" t="str">
        <f t="shared" si="138"/>
        <v>바로가기</v>
      </c>
      <c r="I138" s="383">
        <v>2</v>
      </c>
      <c r="J138" s="243">
        <v>14</v>
      </c>
      <c r="K138" s="376">
        <v>490</v>
      </c>
      <c r="L138" s="128">
        <v>540</v>
      </c>
      <c r="M138" s="211"/>
      <c r="N138" s="48"/>
      <c r="O138" s="211" t="s">
        <v>1048</v>
      </c>
      <c r="P138" s="220" t="s">
        <v>1047</v>
      </c>
      <c r="Q138" s="211"/>
      <c r="R138" s="220"/>
      <c r="S138" s="240"/>
      <c r="T138" s="48"/>
      <c r="U138" s="213"/>
      <c r="V138" s="48"/>
      <c r="W138" s="213"/>
      <c r="X138" s="44"/>
      <c r="Y138" s="147">
        <f t="shared" si="139"/>
        <v>2</v>
      </c>
      <c r="Z138" s="149">
        <f t="shared" si="140"/>
        <v>2</v>
      </c>
      <c r="AA138" s="150">
        <f t="shared" si="141"/>
        <v>0</v>
      </c>
      <c r="AB138" s="147">
        <f t="array" ref="AB138">(SUM(LEN($M138:$X138)-LEN(SUBSTITUTE($M138:$X138,"역삼","")))/LEN("역삼"))</f>
        <v>0</v>
      </c>
      <c r="AC138" s="147">
        <f t="array" ref="AC138">SUM(SUM(LEN($M138:X138)-LEN(SUBSTITUTE($M138:X138,"선릉","")))/LEN("선릉"),SUM(LEN(M138:$X138)-LEN(SUBSTITUTE($M138:$X138,"가산","")))/LEN("가산"))</f>
        <v>0</v>
      </c>
      <c r="AD138" s="150">
        <f t="shared" si="147"/>
        <v>2</v>
      </c>
      <c r="AE138" s="147">
        <f t="array" ref="AE138">(SUM(LEN($M138:$X138)-LEN(SUBSTITUTE($M138:$X138,"대전","")))/LEN("대전"))</f>
        <v>0</v>
      </c>
      <c r="AF138" s="147">
        <f t="array" ref="AF138">(SUM(LEN($M138:$X138)-LEN(SUBSTITUTE($M138:$X138,"대구","")))/LEN("대구"))</f>
        <v>1</v>
      </c>
      <c r="AG138" s="147">
        <f t="array" ref="AG138">(SUM(LEN($M138:$X138)-LEN(SUBSTITUTE($M138:$X138,"부산","")))/LEN("부산"))</f>
        <v>1</v>
      </c>
      <c r="AH138" s="147">
        <f t="array" ref="AH138">(SUM(LEN($M138:$X138)-LEN(SUBSTITUTE($M138:$X138,"광주","")))/LEN("광주"))</f>
        <v>0</v>
      </c>
      <c r="AI138" s="147">
        <f t="array" ref="AI138">SUM(SUM(LEN($M138:$X138)-LEN(SUBSTITUTE($M138:$X138,"수원","")))/LEN("수원"),SUM(LEN($M138:$X138)-LEN(SUBSTITUTE($M138:$X138,"춘천","")))/LEN("춘천"),SUM(LEN($M138:$X138)-LEN(SUBSTITUTE($M138:$X138,"의정부","")))/LEN("의정부"),SUM(LEN($M138:$X138)-LEN(SUBSTITUTE($M138:$X138,"원주","")))/LEN("원주"))</f>
        <v>0</v>
      </c>
      <c r="AJ138" s="147">
        <f t="array" ref="AJ138">(SUM(LEN($M138:$X138)-LEN(SUBSTITUTE($M138:$X138,"청주","")))/LEN("청주"))</f>
        <v>0</v>
      </c>
      <c r="AK138" s="147">
        <f t="array" ref="AK138">(SUM(LEN($M138:$X138)-LEN(SUBSTITUTE($M138:$X138,"인천","")))/LEN("인천"))</f>
        <v>0</v>
      </c>
      <c r="AL138" s="147">
        <f t="array" ref="AL138">SUM(SUM(LEN($M138:X138)-LEN(SUBSTITUTE($M138:X138,"충북","")))/LEN("충북"),SUM(LEN(M138:$X138)-LEN(SUBSTITUTE($M138:$X138,"아산","")))/LEN("아산"))</f>
        <v>0</v>
      </c>
      <c r="AM138" s="147">
        <f t="array" ref="AM138">(SUM(LEN($M138:$X138)-LEN(SUBSTITUTE($M138:$X138,"울산","")))/LEN("울산"))</f>
        <v>0</v>
      </c>
      <c r="AN138" s="147">
        <f t="array" ref="AN138">(SUM(LEN($M138:$X138)-LEN(SUBSTITUTE($M138:$X138,"창원","")))/LEN("창원"))</f>
        <v>0</v>
      </c>
      <c r="AO138" s="147">
        <f t="array" ref="AO138">(SUM(LEN($M138:$X138)-LEN(SUBSTITUTE($M138:$X138,"전주","")))/LEN("전주"))</f>
        <v>0</v>
      </c>
      <c r="AP138" s="176">
        <f t="shared" si="143"/>
        <v>4</v>
      </c>
      <c r="AQ138" s="175">
        <f t="shared" si="148"/>
        <v>0</v>
      </c>
      <c r="AR138" s="174">
        <f t="shared" si="144"/>
        <v>0</v>
      </c>
      <c r="AS138" s="174">
        <f t="shared" si="144"/>
        <v>0</v>
      </c>
      <c r="AT138" s="175">
        <f t="shared" si="145"/>
        <v>4</v>
      </c>
      <c r="AU138" s="174">
        <f t="shared" si="146"/>
        <v>0</v>
      </c>
      <c r="AV138" s="174">
        <f t="shared" si="146"/>
        <v>2</v>
      </c>
      <c r="AW138" s="174">
        <f t="shared" si="146"/>
        <v>2</v>
      </c>
      <c r="AX138" s="174">
        <f t="shared" si="146"/>
        <v>0</v>
      </c>
      <c r="AY138" s="174">
        <f t="shared" si="146"/>
        <v>0</v>
      </c>
      <c r="AZ138" s="174">
        <f t="shared" si="146"/>
        <v>0</v>
      </c>
      <c r="BA138" s="174">
        <f t="shared" si="146"/>
        <v>0</v>
      </c>
      <c r="BB138" s="174">
        <f t="shared" si="146"/>
        <v>0</v>
      </c>
      <c r="BC138" s="174">
        <f t="shared" si="146"/>
        <v>0</v>
      </c>
      <c r="BD138" s="174">
        <f t="shared" si="146"/>
        <v>0</v>
      </c>
      <c r="BE138" s="174">
        <f t="shared" si="146"/>
        <v>0</v>
      </c>
      <c r="BF138" s="640"/>
      <c r="BG138" s="640"/>
      <c r="BH138" t="str">
        <f>IF(G138="","",VLOOKUP(G138,과정코드!$A$2:$B$494,2,0))</f>
        <v>COL0104629</v>
      </c>
      <c r="BI138" s="506"/>
    </row>
    <row r="139" spans="1:61" s="38" customFormat="1" ht="23.1" customHeight="1">
      <c r="A139" s="808"/>
      <c r="B139" s="215">
        <v>121</v>
      </c>
      <c r="C139" s="53" t="s">
        <v>20</v>
      </c>
      <c r="D139" s="41" t="s">
        <v>21</v>
      </c>
      <c r="E139" s="41" t="s">
        <v>21</v>
      </c>
      <c r="F139" s="156"/>
      <c r="G139" s="111" t="s">
        <v>145</v>
      </c>
      <c r="H139" s="93" t="str">
        <f t="shared" si="138"/>
        <v>바로가기</v>
      </c>
      <c r="I139" s="383">
        <v>2</v>
      </c>
      <c r="J139" s="243">
        <v>14</v>
      </c>
      <c r="K139" s="376">
        <v>490</v>
      </c>
      <c r="L139" s="128">
        <v>540</v>
      </c>
      <c r="M139" s="211"/>
      <c r="N139" s="220"/>
      <c r="O139" s="211" t="s">
        <v>116</v>
      </c>
      <c r="P139" s="220"/>
      <c r="Q139" s="213"/>
      <c r="R139" s="227"/>
      <c r="S139" s="213"/>
      <c r="T139" s="220"/>
      <c r="U139" s="213" t="s">
        <v>117</v>
      </c>
      <c r="V139" s="220"/>
      <c r="W139" s="213"/>
      <c r="X139" s="44"/>
      <c r="Y139" s="147">
        <f t="shared" si="139"/>
        <v>2</v>
      </c>
      <c r="Z139" s="149">
        <f t="shared" si="140"/>
        <v>2</v>
      </c>
      <c r="AA139" s="150">
        <f t="shared" si="141"/>
        <v>0</v>
      </c>
      <c r="AB139" s="147">
        <f t="array" ref="AB139">(SUM(LEN($M139:$X139)-LEN(SUBSTITUTE($M139:$X139,"역삼","")))/LEN("역삼"))</f>
        <v>0</v>
      </c>
      <c r="AC139" s="147">
        <f t="array" ref="AC139">SUM(SUM(LEN($M139:X139)-LEN(SUBSTITUTE($M139:X139,"선릉","")))/LEN("선릉"),SUM(LEN(M139:$X139)-LEN(SUBSTITUTE($M139:$X139,"가산","")))/LEN("가산"))</f>
        <v>0</v>
      </c>
      <c r="AD139" s="150">
        <f t="shared" si="147"/>
        <v>2</v>
      </c>
      <c r="AE139" s="147">
        <f t="array" ref="AE139">(SUM(LEN($M139:$X139)-LEN(SUBSTITUTE($M139:$X139,"대전","")))/LEN("대전"))</f>
        <v>0</v>
      </c>
      <c r="AF139" s="147">
        <f t="array" ref="AF139">(SUM(LEN($M139:$X139)-LEN(SUBSTITUTE($M139:$X139,"대구","")))/LEN("대구"))</f>
        <v>1</v>
      </c>
      <c r="AG139" s="147">
        <f t="array" ref="AG139">(SUM(LEN($M139:$X139)-LEN(SUBSTITUTE($M139:$X139,"부산","")))/LEN("부산"))</f>
        <v>1</v>
      </c>
      <c r="AH139" s="147">
        <f t="array" ref="AH139">(SUM(LEN($M139:$X139)-LEN(SUBSTITUTE($M139:$X139,"광주","")))/LEN("광주"))</f>
        <v>0</v>
      </c>
      <c r="AI139" s="147">
        <f t="array" ref="AI139">SUM(SUM(LEN($M139:$X139)-LEN(SUBSTITUTE($M139:$X139,"수원","")))/LEN("수원"),SUM(LEN($M139:$X139)-LEN(SUBSTITUTE($M139:$X139,"춘천","")))/LEN("춘천"),SUM(LEN($M139:$X139)-LEN(SUBSTITUTE($M139:$X139,"의정부","")))/LEN("의정부"),SUM(LEN($M139:$X139)-LEN(SUBSTITUTE($M139:$X139,"원주","")))/LEN("원주"))</f>
        <v>0</v>
      </c>
      <c r="AJ139" s="147">
        <f t="array" ref="AJ139">(SUM(LEN($M139:$X139)-LEN(SUBSTITUTE($M139:$X139,"청주","")))/LEN("청주"))</f>
        <v>0</v>
      </c>
      <c r="AK139" s="147">
        <f t="array" ref="AK139">(SUM(LEN($M139:$X139)-LEN(SUBSTITUTE($M139:$X139,"인천","")))/LEN("인천"))</f>
        <v>0</v>
      </c>
      <c r="AL139" s="147">
        <f t="array" ref="AL139">SUM(SUM(LEN($M139:X139)-LEN(SUBSTITUTE($M139:X139,"충북","")))/LEN("충북"),SUM(LEN(M139:$X139)-LEN(SUBSTITUTE($M139:$X139,"아산","")))/LEN("아산"))</f>
        <v>0</v>
      </c>
      <c r="AM139" s="147">
        <f t="array" ref="AM139">(SUM(LEN($M139:$X139)-LEN(SUBSTITUTE($M139:$X139,"울산","")))/LEN("울산"))</f>
        <v>0</v>
      </c>
      <c r="AN139" s="147">
        <f t="array" ref="AN139">(SUM(LEN($M139:$X139)-LEN(SUBSTITUTE($M139:$X139,"창원","")))/LEN("창원"))</f>
        <v>0</v>
      </c>
      <c r="AO139" s="147">
        <f t="array" ref="AO139">(SUM(LEN($M139:$X139)-LEN(SUBSTITUTE($M139:$X139,"전주","")))/LEN("전주"))</f>
        <v>0</v>
      </c>
      <c r="AP139" s="176">
        <f t="shared" si="143"/>
        <v>4</v>
      </c>
      <c r="AQ139" s="175">
        <f t="shared" si="148"/>
        <v>0</v>
      </c>
      <c r="AR139" s="174">
        <f t="shared" si="144"/>
        <v>0</v>
      </c>
      <c r="AS139" s="174">
        <f t="shared" si="144"/>
        <v>0</v>
      </c>
      <c r="AT139" s="175">
        <f t="shared" si="145"/>
        <v>4</v>
      </c>
      <c r="AU139" s="174">
        <f t="shared" si="146"/>
        <v>0</v>
      </c>
      <c r="AV139" s="174">
        <f t="shared" si="146"/>
        <v>2</v>
      </c>
      <c r="AW139" s="174">
        <f t="shared" si="146"/>
        <v>2</v>
      </c>
      <c r="AX139" s="174">
        <f t="shared" si="146"/>
        <v>0</v>
      </c>
      <c r="AY139" s="174">
        <f t="shared" si="146"/>
        <v>0</v>
      </c>
      <c r="AZ139" s="174">
        <f t="shared" si="146"/>
        <v>0</v>
      </c>
      <c r="BA139" s="174">
        <f t="shared" si="146"/>
        <v>0</v>
      </c>
      <c r="BB139" s="174">
        <f t="shared" si="146"/>
        <v>0</v>
      </c>
      <c r="BC139" s="174">
        <f t="shared" si="146"/>
        <v>0</v>
      </c>
      <c r="BD139" s="174">
        <f t="shared" si="146"/>
        <v>0</v>
      </c>
      <c r="BE139" s="174">
        <f t="shared" si="146"/>
        <v>0</v>
      </c>
      <c r="BF139" s="640"/>
      <c r="BG139" s="640"/>
      <c r="BH139" t="str">
        <f>IF(G139="","",VLOOKUP(G139,과정코드!$A$2:$B$494,2,0))</f>
        <v>COL0104630</v>
      </c>
      <c r="BI139" s="506"/>
    </row>
    <row r="140" spans="1:61" s="38" customFormat="1" ht="23.1" customHeight="1">
      <c r="A140" s="809"/>
      <c r="B140" s="215">
        <v>122</v>
      </c>
      <c r="C140" s="53" t="s">
        <v>20</v>
      </c>
      <c r="D140" s="41" t="s">
        <v>21</v>
      </c>
      <c r="E140" s="41" t="s">
        <v>21</v>
      </c>
      <c r="F140" s="156"/>
      <c r="G140" s="113" t="s">
        <v>1044</v>
      </c>
      <c r="H140" s="93" t="str">
        <f t="shared" si="138"/>
        <v>바로가기</v>
      </c>
      <c r="I140" s="383">
        <v>2</v>
      </c>
      <c r="J140" s="243">
        <v>14</v>
      </c>
      <c r="K140" s="376">
        <v>490</v>
      </c>
      <c r="L140" s="128">
        <v>540</v>
      </c>
      <c r="M140" s="211"/>
      <c r="N140" s="220"/>
      <c r="O140" s="213"/>
      <c r="P140" s="220"/>
      <c r="Q140" s="213"/>
      <c r="R140" s="220"/>
      <c r="S140" s="213"/>
      <c r="T140" s="220" t="s">
        <v>242</v>
      </c>
      <c r="U140" s="213"/>
      <c r="V140" s="245"/>
      <c r="W140" s="213"/>
      <c r="X140" s="212"/>
      <c r="Y140" s="147">
        <f t="shared" si="139"/>
        <v>1</v>
      </c>
      <c r="Z140" s="149">
        <f t="shared" si="140"/>
        <v>1</v>
      </c>
      <c r="AA140" s="150">
        <f t="shared" si="141"/>
        <v>0</v>
      </c>
      <c r="AB140" s="147">
        <f t="array" ref="AB140">(SUM(LEN($M140:$X140)-LEN(SUBSTITUTE($M140:$X140,"역삼","")))/LEN("역삼"))</f>
        <v>0</v>
      </c>
      <c r="AC140" s="147">
        <f t="array" ref="AC140">SUM(SUM(LEN($M140:X140)-LEN(SUBSTITUTE($M140:X140,"선릉","")))/LEN("선릉"),SUM(LEN(M140:$X140)-LEN(SUBSTITUTE($M140:$X140,"가산","")))/LEN("가산"))</f>
        <v>0</v>
      </c>
      <c r="AD140" s="150">
        <f t="shared" si="147"/>
        <v>1</v>
      </c>
      <c r="AE140" s="147">
        <f t="array" ref="AE140">(SUM(LEN($M140:$X140)-LEN(SUBSTITUTE($M140:$X140,"대전","")))/LEN("대전"))</f>
        <v>0</v>
      </c>
      <c r="AF140" s="147">
        <f t="array" ref="AF140">(SUM(LEN($M140:$X140)-LEN(SUBSTITUTE($M140:$X140,"대구","")))/LEN("대구"))</f>
        <v>1</v>
      </c>
      <c r="AG140" s="147">
        <f t="array" ref="AG140">(SUM(LEN($M140:$X140)-LEN(SUBSTITUTE($M140:$X140,"부산","")))/LEN("부산"))</f>
        <v>0</v>
      </c>
      <c r="AH140" s="147">
        <f t="array" ref="AH140">(SUM(LEN($M140:$X140)-LEN(SUBSTITUTE($M140:$X140,"광주","")))/LEN("광주"))</f>
        <v>0</v>
      </c>
      <c r="AI140" s="147">
        <f t="array" ref="AI140">SUM(SUM(LEN($M140:$X140)-LEN(SUBSTITUTE($M140:$X140,"수원","")))/LEN("수원"),SUM(LEN($M140:$X140)-LEN(SUBSTITUTE($M140:$X140,"춘천","")))/LEN("춘천"),SUM(LEN($M140:$X140)-LEN(SUBSTITUTE($M140:$X140,"의정부","")))/LEN("의정부"),SUM(LEN($M140:$X140)-LEN(SUBSTITUTE($M140:$X140,"원주","")))/LEN("원주"))</f>
        <v>0</v>
      </c>
      <c r="AJ140" s="147">
        <f t="array" ref="AJ140">(SUM(LEN($M140:$X140)-LEN(SUBSTITUTE($M140:$X140,"청주","")))/LEN("청주"))</f>
        <v>0</v>
      </c>
      <c r="AK140" s="147">
        <f t="array" ref="AK140">(SUM(LEN($M140:$X140)-LEN(SUBSTITUTE($M140:$X140,"인천","")))/LEN("인천"))</f>
        <v>0</v>
      </c>
      <c r="AL140" s="147">
        <f t="array" ref="AL140">SUM(SUM(LEN($M140:X140)-LEN(SUBSTITUTE($M140:X140,"충북","")))/LEN("충북"),SUM(LEN(M140:$X140)-LEN(SUBSTITUTE($M140:$X140,"아산","")))/LEN("아산"))</f>
        <v>0</v>
      </c>
      <c r="AM140" s="147">
        <f t="array" ref="AM140">(SUM(LEN($M140:$X140)-LEN(SUBSTITUTE($M140:$X140,"울산","")))/LEN("울산"))</f>
        <v>0</v>
      </c>
      <c r="AN140" s="147">
        <f t="array" ref="AN140">(SUM(LEN($M140:$X140)-LEN(SUBSTITUTE($M140:$X140,"창원","")))/LEN("창원"))</f>
        <v>0</v>
      </c>
      <c r="AO140" s="147">
        <f t="array" ref="AO140">(SUM(LEN($M140:$X140)-LEN(SUBSTITUTE($M140:$X140,"전주","")))/LEN("전주"))</f>
        <v>0</v>
      </c>
      <c r="AP140" s="176">
        <f t="shared" si="143"/>
        <v>2</v>
      </c>
      <c r="AQ140" s="175">
        <f t="shared" si="148"/>
        <v>0</v>
      </c>
      <c r="AR140" s="174">
        <f t="shared" si="144"/>
        <v>0</v>
      </c>
      <c r="AS140" s="174">
        <f t="shared" si="144"/>
        <v>0</v>
      </c>
      <c r="AT140" s="175">
        <f t="shared" si="145"/>
        <v>2</v>
      </c>
      <c r="AU140" s="174">
        <f t="shared" si="146"/>
        <v>0</v>
      </c>
      <c r="AV140" s="174">
        <f t="shared" si="146"/>
        <v>2</v>
      </c>
      <c r="AW140" s="174">
        <f t="shared" si="146"/>
        <v>0</v>
      </c>
      <c r="AX140" s="174">
        <f t="shared" si="146"/>
        <v>0</v>
      </c>
      <c r="AY140" s="174">
        <f t="shared" si="146"/>
        <v>0</v>
      </c>
      <c r="AZ140" s="174">
        <f t="shared" si="146"/>
        <v>0</v>
      </c>
      <c r="BA140" s="174">
        <f t="shared" si="146"/>
        <v>0</v>
      </c>
      <c r="BB140" s="174">
        <f t="shared" si="146"/>
        <v>0</v>
      </c>
      <c r="BC140" s="174">
        <f t="shared" si="146"/>
        <v>0</v>
      </c>
      <c r="BD140" s="174">
        <f t="shared" si="146"/>
        <v>0</v>
      </c>
      <c r="BE140" s="174">
        <f t="shared" si="146"/>
        <v>0</v>
      </c>
      <c r="BF140" s="640"/>
      <c r="BG140" s="640"/>
      <c r="BH140" t="str">
        <f>IF(G140="","",VLOOKUP(G140,과정코드!$A$2:$B$494,2,0))</f>
        <v>COL0104631</v>
      </c>
      <c r="BI140" s="506"/>
    </row>
    <row r="141" spans="1:61" s="38" customFormat="1" ht="23.1" customHeight="1">
      <c r="A141" s="827" t="s">
        <v>352</v>
      </c>
      <c r="B141" s="215">
        <v>123</v>
      </c>
      <c r="C141" s="53" t="s">
        <v>20</v>
      </c>
      <c r="D141" s="41" t="s">
        <v>21</v>
      </c>
      <c r="E141" s="41" t="s">
        <v>21</v>
      </c>
      <c r="F141" s="156"/>
      <c r="G141" s="111" t="s">
        <v>147</v>
      </c>
      <c r="H141" s="93" t="str">
        <f t="shared" si="138"/>
        <v>바로가기</v>
      </c>
      <c r="I141" s="383">
        <v>3</v>
      </c>
      <c r="J141" s="243">
        <v>18</v>
      </c>
      <c r="K141" s="378">
        <v>580</v>
      </c>
      <c r="L141" s="63">
        <v>640</v>
      </c>
      <c r="M141" s="211"/>
      <c r="N141" s="220"/>
      <c r="O141" s="213"/>
      <c r="P141" s="220"/>
      <c r="Q141" s="213"/>
      <c r="R141" s="220"/>
      <c r="S141" s="213"/>
      <c r="T141" s="48"/>
      <c r="U141" s="213" t="s">
        <v>1042</v>
      </c>
      <c r="V141" s="220"/>
      <c r="W141" s="213" t="s">
        <v>1041</v>
      </c>
      <c r="X141" s="212"/>
      <c r="Y141" s="147">
        <f t="shared" si="139"/>
        <v>2</v>
      </c>
      <c r="Z141" s="149">
        <f t="shared" si="140"/>
        <v>2</v>
      </c>
      <c r="AA141" s="150">
        <f t="shared" si="141"/>
        <v>0</v>
      </c>
      <c r="AB141" s="147">
        <f t="array" ref="AB141">(SUM(LEN($M141:$X141)-LEN(SUBSTITUTE($M141:$X141,"역삼","")))/LEN("역삼"))</f>
        <v>0</v>
      </c>
      <c r="AC141" s="147">
        <f t="array" ref="AC141">SUM(SUM(LEN($M141:X141)-LEN(SUBSTITUTE($M141:X141,"선릉","")))/LEN("선릉"),SUM(LEN(M141:$X141)-LEN(SUBSTITUTE($M141:$X141,"가산","")))/LEN("가산"))</f>
        <v>0</v>
      </c>
      <c r="AD141" s="150">
        <f t="shared" si="147"/>
        <v>2</v>
      </c>
      <c r="AE141" s="147">
        <f t="array" ref="AE141">(SUM(LEN($M141:$X141)-LEN(SUBSTITUTE($M141:$X141,"대전","")))/LEN("대전"))</f>
        <v>0</v>
      </c>
      <c r="AF141" s="147">
        <f t="array" ref="AF141">(SUM(LEN($M141:$X141)-LEN(SUBSTITUTE($M141:$X141,"대구","")))/LEN("대구"))</f>
        <v>1</v>
      </c>
      <c r="AG141" s="147">
        <f t="array" ref="AG141">(SUM(LEN($M141:$X141)-LEN(SUBSTITUTE($M141:$X141,"부산","")))/LEN("부산"))</f>
        <v>1</v>
      </c>
      <c r="AH141" s="147">
        <f t="array" ref="AH141">(SUM(LEN($M141:$X141)-LEN(SUBSTITUTE($M141:$X141,"광주","")))/LEN("광주"))</f>
        <v>0</v>
      </c>
      <c r="AI141" s="147">
        <f t="array" ref="AI141">SUM(SUM(LEN($M141:$X141)-LEN(SUBSTITUTE($M141:$X141,"수원","")))/LEN("수원"),SUM(LEN($M141:$X141)-LEN(SUBSTITUTE($M141:$X141,"춘천","")))/LEN("춘천"),SUM(LEN($M141:$X141)-LEN(SUBSTITUTE($M141:$X141,"의정부","")))/LEN("의정부"),SUM(LEN($M141:$X141)-LEN(SUBSTITUTE($M141:$X141,"원주","")))/LEN("원주"))</f>
        <v>0</v>
      </c>
      <c r="AJ141" s="147">
        <f t="array" ref="AJ141">(SUM(LEN($M141:$X141)-LEN(SUBSTITUTE($M141:$X141,"청주","")))/LEN("청주"))</f>
        <v>0</v>
      </c>
      <c r="AK141" s="147">
        <f t="array" ref="AK141">(SUM(LEN($M141:$X141)-LEN(SUBSTITUTE($M141:$X141,"인천","")))/LEN("인천"))</f>
        <v>0</v>
      </c>
      <c r="AL141" s="147">
        <f t="array" ref="AL141">SUM(SUM(LEN($M141:X141)-LEN(SUBSTITUTE($M141:X141,"충북","")))/LEN("충북"),SUM(LEN(M141:$X141)-LEN(SUBSTITUTE($M141:$X141,"아산","")))/LEN("아산"))</f>
        <v>0</v>
      </c>
      <c r="AM141" s="147">
        <f t="array" ref="AM141">(SUM(LEN($M141:$X141)-LEN(SUBSTITUTE($M141:$X141,"울산","")))/LEN("울산"))</f>
        <v>0</v>
      </c>
      <c r="AN141" s="147">
        <f t="array" ref="AN141">(SUM(LEN($M141:$X141)-LEN(SUBSTITUTE($M141:$X141,"창원","")))/LEN("창원"))</f>
        <v>0</v>
      </c>
      <c r="AO141" s="147">
        <f t="array" ref="AO141">(SUM(LEN($M141:$X141)-LEN(SUBSTITUTE($M141:$X141,"전주","")))/LEN("전주"))</f>
        <v>0</v>
      </c>
      <c r="AP141" s="176">
        <f t="shared" si="143"/>
        <v>6</v>
      </c>
      <c r="AQ141" s="175">
        <f t="shared" si="148"/>
        <v>0</v>
      </c>
      <c r="AR141" s="174">
        <f t="shared" si="144"/>
        <v>0</v>
      </c>
      <c r="AS141" s="174">
        <f t="shared" si="144"/>
        <v>0</v>
      </c>
      <c r="AT141" s="175">
        <f t="shared" si="145"/>
        <v>6</v>
      </c>
      <c r="AU141" s="174">
        <f t="shared" si="146"/>
        <v>0</v>
      </c>
      <c r="AV141" s="174">
        <f t="shared" si="146"/>
        <v>3</v>
      </c>
      <c r="AW141" s="174">
        <f t="shared" si="146"/>
        <v>3</v>
      </c>
      <c r="AX141" s="174">
        <f t="shared" si="146"/>
        <v>0</v>
      </c>
      <c r="AY141" s="174">
        <f t="shared" si="146"/>
        <v>0</v>
      </c>
      <c r="AZ141" s="174">
        <f t="shared" si="146"/>
        <v>0</v>
      </c>
      <c r="BA141" s="174">
        <f t="shared" si="146"/>
        <v>0</v>
      </c>
      <c r="BB141" s="174">
        <f t="shared" si="146"/>
        <v>0</v>
      </c>
      <c r="BC141" s="174">
        <f t="shared" si="146"/>
        <v>0</v>
      </c>
      <c r="BD141" s="174">
        <f t="shared" si="146"/>
        <v>0</v>
      </c>
      <c r="BE141" s="174">
        <f t="shared" si="146"/>
        <v>0</v>
      </c>
      <c r="BF141" s="640"/>
      <c r="BG141" s="640"/>
      <c r="BH141" t="str">
        <f>IF(G141="","",VLOOKUP(G141,과정코드!$A$2:$B$494,2,0))</f>
        <v>COL0104632</v>
      </c>
      <c r="BI141" s="506"/>
    </row>
    <row r="142" spans="1:61" s="38" customFormat="1" ht="23.1" customHeight="1">
      <c r="A142" s="828"/>
      <c r="B142" s="215">
        <v>124</v>
      </c>
      <c r="C142" s="53" t="s">
        <v>20</v>
      </c>
      <c r="D142" s="41" t="s">
        <v>21</v>
      </c>
      <c r="E142" s="41" t="s">
        <v>21</v>
      </c>
      <c r="F142" s="156"/>
      <c r="G142" s="113" t="s">
        <v>149</v>
      </c>
      <c r="H142" s="93" t="str">
        <f t="shared" si="138"/>
        <v>바로가기</v>
      </c>
      <c r="I142" s="383">
        <v>3</v>
      </c>
      <c r="J142" s="243">
        <v>18</v>
      </c>
      <c r="K142" s="378">
        <v>580</v>
      </c>
      <c r="L142" s="63">
        <v>640</v>
      </c>
      <c r="M142" s="211"/>
      <c r="N142" s="220"/>
      <c r="O142" s="213"/>
      <c r="P142" s="220"/>
      <c r="Q142" s="211"/>
      <c r="R142" s="220"/>
      <c r="S142" s="213" t="s">
        <v>991</v>
      </c>
      <c r="T142" s="220"/>
      <c r="U142" s="211"/>
      <c r="V142" s="220" t="s">
        <v>239</v>
      </c>
      <c r="W142" s="213"/>
      <c r="X142" s="44"/>
      <c r="Y142" s="147">
        <f t="shared" si="139"/>
        <v>2</v>
      </c>
      <c r="Z142" s="149">
        <f t="shared" si="140"/>
        <v>2</v>
      </c>
      <c r="AA142" s="150">
        <f t="shared" si="141"/>
        <v>0</v>
      </c>
      <c r="AB142" s="147">
        <f t="array" ref="AB142">(SUM(LEN($M142:$X142)-LEN(SUBSTITUTE($M142:$X142,"역삼","")))/LEN("역삼"))</f>
        <v>0</v>
      </c>
      <c r="AC142" s="147">
        <f t="array" ref="AC142">SUM(SUM(LEN($M142:X142)-LEN(SUBSTITUTE($M142:X142,"선릉","")))/LEN("선릉"),SUM(LEN(M142:$X142)-LEN(SUBSTITUTE($M142:$X142,"가산","")))/LEN("가산"))</f>
        <v>0</v>
      </c>
      <c r="AD142" s="150">
        <f t="shared" si="147"/>
        <v>2</v>
      </c>
      <c r="AE142" s="147">
        <f t="array" ref="AE142">(SUM(LEN($M142:$X142)-LEN(SUBSTITUTE($M142:$X142,"대전","")))/LEN("대전"))</f>
        <v>0</v>
      </c>
      <c r="AF142" s="147">
        <f t="array" ref="AF142">(SUM(LEN($M142:$X142)-LEN(SUBSTITUTE($M142:$X142,"대구","")))/LEN("대구"))</f>
        <v>1</v>
      </c>
      <c r="AG142" s="147">
        <f t="array" ref="AG142">(SUM(LEN($M142:$X142)-LEN(SUBSTITUTE($M142:$X142,"부산","")))/LEN("부산"))</f>
        <v>1</v>
      </c>
      <c r="AH142" s="147">
        <f t="array" ref="AH142">(SUM(LEN($M142:$X142)-LEN(SUBSTITUTE($M142:$X142,"광주","")))/LEN("광주"))</f>
        <v>0</v>
      </c>
      <c r="AI142" s="147">
        <f t="array" ref="AI142">SUM(SUM(LEN($M142:$X142)-LEN(SUBSTITUTE($M142:$X142,"수원","")))/LEN("수원"),SUM(LEN($M142:$X142)-LEN(SUBSTITUTE($M142:$X142,"춘천","")))/LEN("춘천"),SUM(LEN($M142:$X142)-LEN(SUBSTITUTE($M142:$X142,"의정부","")))/LEN("의정부"),SUM(LEN($M142:$X142)-LEN(SUBSTITUTE($M142:$X142,"원주","")))/LEN("원주"))</f>
        <v>0</v>
      </c>
      <c r="AJ142" s="147">
        <f t="array" ref="AJ142">(SUM(LEN($M142:$X142)-LEN(SUBSTITUTE($M142:$X142,"청주","")))/LEN("청주"))</f>
        <v>0</v>
      </c>
      <c r="AK142" s="147">
        <f t="array" ref="AK142">(SUM(LEN($M142:$X142)-LEN(SUBSTITUTE($M142:$X142,"인천","")))/LEN("인천"))</f>
        <v>0</v>
      </c>
      <c r="AL142" s="147">
        <f t="array" ref="AL142">SUM(SUM(LEN($M142:X142)-LEN(SUBSTITUTE($M142:X142,"충북","")))/LEN("충북"),SUM(LEN(M142:$X142)-LEN(SUBSTITUTE($M142:$X142,"아산","")))/LEN("아산"))</f>
        <v>0</v>
      </c>
      <c r="AM142" s="147">
        <f t="array" ref="AM142">(SUM(LEN($M142:$X142)-LEN(SUBSTITUTE($M142:$X142,"울산","")))/LEN("울산"))</f>
        <v>0</v>
      </c>
      <c r="AN142" s="147">
        <f t="array" ref="AN142">(SUM(LEN($M142:$X142)-LEN(SUBSTITUTE($M142:$X142,"창원","")))/LEN("창원"))</f>
        <v>0</v>
      </c>
      <c r="AO142" s="147">
        <f t="array" ref="AO142">(SUM(LEN($M142:$X142)-LEN(SUBSTITUTE($M142:$X142,"전주","")))/LEN("전주"))</f>
        <v>0</v>
      </c>
      <c r="AP142" s="176">
        <f t="shared" si="143"/>
        <v>6</v>
      </c>
      <c r="AQ142" s="175">
        <f t="shared" si="148"/>
        <v>0</v>
      </c>
      <c r="AR142" s="174">
        <f t="shared" si="144"/>
        <v>0</v>
      </c>
      <c r="AS142" s="174">
        <f t="shared" si="144"/>
        <v>0</v>
      </c>
      <c r="AT142" s="175">
        <f t="shared" si="145"/>
        <v>6</v>
      </c>
      <c r="AU142" s="174">
        <f t="shared" si="146"/>
        <v>0</v>
      </c>
      <c r="AV142" s="174">
        <f t="shared" si="146"/>
        <v>3</v>
      </c>
      <c r="AW142" s="174">
        <f t="shared" si="146"/>
        <v>3</v>
      </c>
      <c r="AX142" s="174">
        <f t="shared" si="146"/>
        <v>0</v>
      </c>
      <c r="AY142" s="174">
        <f t="shared" si="146"/>
        <v>0</v>
      </c>
      <c r="AZ142" s="174">
        <f t="shared" si="146"/>
        <v>0</v>
      </c>
      <c r="BA142" s="174">
        <f t="shared" si="146"/>
        <v>0</v>
      </c>
      <c r="BB142" s="174">
        <f t="shared" si="146"/>
        <v>0</v>
      </c>
      <c r="BC142" s="174">
        <f t="shared" si="146"/>
        <v>0</v>
      </c>
      <c r="BD142" s="174">
        <f t="shared" si="146"/>
        <v>0</v>
      </c>
      <c r="BE142" s="174">
        <f t="shared" si="146"/>
        <v>0</v>
      </c>
      <c r="BF142" s="640"/>
      <c r="BG142" s="640"/>
      <c r="BH142" t="str">
        <f>IF(G142="","",VLOOKUP(G142,과정코드!$A$2:$B$494,2,0))</f>
        <v>COL0104633</v>
      </c>
      <c r="BI142" s="506"/>
    </row>
    <row r="143" spans="1:61" s="38" customFormat="1" ht="23.1" customHeight="1">
      <c r="A143" s="828"/>
      <c r="B143" s="215">
        <v>125</v>
      </c>
      <c r="C143" s="53" t="s">
        <v>20</v>
      </c>
      <c r="D143" s="41" t="s">
        <v>21</v>
      </c>
      <c r="E143" s="41" t="s">
        <v>21</v>
      </c>
      <c r="F143" s="156"/>
      <c r="G143" s="111" t="s">
        <v>150</v>
      </c>
      <c r="H143" s="93" t="str">
        <f t="shared" si="138"/>
        <v>바로가기</v>
      </c>
      <c r="I143" s="383">
        <v>3</v>
      </c>
      <c r="J143" s="243">
        <v>18</v>
      </c>
      <c r="K143" s="378">
        <v>580</v>
      </c>
      <c r="L143" s="63">
        <v>640</v>
      </c>
      <c r="M143" s="213"/>
      <c r="N143" s="220"/>
      <c r="O143" s="213"/>
      <c r="P143" s="220"/>
      <c r="Q143" s="211" t="s">
        <v>277</v>
      </c>
      <c r="R143" s="220"/>
      <c r="S143" s="213"/>
      <c r="T143" s="220"/>
      <c r="U143" s="213"/>
      <c r="V143" s="220"/>
      <c r="W143" s="213"/>
      <c r="X143" s="244" t="s">
        <v>943</v>
      </c>
      <c r="Y143" s="147">
        <f t="shared" si="139"/>
        <v>2</v>
      </c>
      <c r="Z143" s="149">
        <f t="shared" si="140"/>
        <v>2</v>
      </c>
      <c r="AA143" s="150">
        <f t="shared" si="141"/>
        <v>0</v>
      </c>
      <c r="AB143" s="147">
        <f t="array" ref="AB143">(SUM(LEN($M143:$X143)-LEN(SUBSTITUTE($M143:$X143,"역삼","")))/LEN("역삼"))</f>
        <v>0</v>
      </c>
      <c r="AC143" s="147">
        <f t="array" ref="AC143">SUM(SUM(LEN($M143:X143)-LEN(SUBSTITUTE($M143:X143,"선릉","")))/LEN("선릉"),SUM(LEN(M143:$X143)-LEN(SUBSTITUTE($M143:$X143,"가산","")))/LEN("가산"))</f>
        <v>0</v>
      </c>
      <c r="AD143" s="150">
        <f t="shared" si="147"/>
        <v>2</v>
      </c>
      <c r="AE143" s="147">
        <f t="array" ref="AE143">(SUM(LEN($M143:$X143)-LEN(SUBSTITUTE($M143:$X143,"대전","")))/LEN("대전"))</f>
        <v>0</v>
      </c>
      <c r="AF143" s="147">
        <f t="array" ref="AF143">(SUM(LEN($M143:$X143)-LEN(SUBSTITUTE($M143:$X143,"대구","")))/LEN("대구"))</f>
        <v>1</v>
      </c>
      <c r="AG143" s="147">
        <f t="array" ref="AG143">(SUM(LEN($M143:$X143)-LEN(SUBSTITUTE($M143:$X143,"부산","")))/LEN("부산"))</f>
        <v>1</v>
      </c>
      <c r="AH143" s="147">
        <f t="array" ref="AH143">(SUM(LEN($M143:$X143)-LEN(SUBSTITUTE($M143:$X143,"광주","")))/LEN("광주"))</f>
        <v>0</v>
      </c>
      <c r="AI143" s="147">
        <f t="array" ref="AI143">SUM(SUM(LEN($M143:$X143)-LEN(SUBSTITUTE($M143:$X143,"수원","")))/LEN("수원"),SUM(LEN($M143:$X143)-LEN(SUBSTITUTE($M143:$X143,"춘천","")))/LEN("춘천"),SUM(LEN($M143:$X143)-LEN(SUBSTITUTE($M143:$X143,"의정부","")))/LEN("의정부"),SUM(LEN($M143:$X143)-LEN(SUBSTITUTE($M143:$X143,"원주","")))/LEN("원주"))</f>
        <v>0</v>
      </c>
      <c r="AJ143" s="147">
        <f t="array" ref="AJ143">(SUM(LEN($M143:$X143)-LEN(SUBSTITUTE($M143:$X143,"청주","")))/LEN("청주"))</f>
        <v>0</v>
      </c>
      <c r="AK143" s="147">
        <f t="array" ref="AK143">(SUM(LEN($M143:$X143)-LEN(SUBSTITUTE($M143:$X143,"인천","")))/LEN("인천"))</f>
        <v>0</v>
      </c>
      <c r="AL143" s="147">
        <f t="array" ref="AL143">SUM(SUM(LEN($M143:X143)-LEN(SUBSTITUTE($M143:X143,"충북","")))/LEN("충북"),SUM(LEN(M143:$X143)-LEN(SUBSTITUTE($M143:$X143,"아산","")))/LEN("아산"))</f>
        <v>0</v>
      </c>
      <c r="AM143" s="147">
        <f t="array" ref="AM143">(SUM(LEN($M143:$X143)-LEN(SUBSTITUTE($M143:$X143,"울산","")))/LEN("울산"))</f>
        <v>0</v>
      </c>
      <c r="AN143" s="147">
        <f t="array" ref="AN143">(SUM(LEN($M143:$X143)-LEN(SUBSTITUTE($M143:$X143,"창원","")))/LEN("창원"))</f>
        <v>0</v>
      </c>
      <c r="AO143" s="147">
        <f t="array" ref="AO143">(SUM(LEN($M143:$X143)-LEN(SUBSTITUTE($M143:$X143,"전주","")))/LEN("전주"))</f>
        <v>0</v>
      </c>
      <c r="AP143" s="176">
        <f t="shared" si="143"/>
        <v>6</v>
      </c>
      <c r="AQ143" s="175">
        <f t="shared" si="148"/>
        <v>0</v>
      </c>
      <c r="AR143" s="174">
        <f t="shared" si="144"/>
        <v>0</v>
      </c>
      <c r="AS143" s="174">
        <f t="shared" si="144"/>
        <v>0</v>
      </c>
      <c r="AT143" s="175">
        <f t="shared" si="145"/>
        <v>6</v>
      </c>
      <c r="AU143" s="174">
        <f t="shared" si="146"/>
        <v>0</v>
      </c>
      <c r="AV143" s="174">
        <f t="shared" si="146"/>
        <v>3</v>
      </c>
      <c r="AW143" s="174">
        <f t="shared" si="146"/>
        <v>3</v>
      </c>
      <c r="AX143" s="174">
        <f t="shared" si="146"/>
        <v>0</v>
      </c>
      <c r="AY143" s="174">
        <f t="shared" si="146"/>
        <v>0</v>
      </c>
      <c r="AZ143" s="174">
        <f t="shared" si="146"/>
        <v>0</v>
      </c>
      <c r="BA143" s="174">
        <f t="shared" si="146"/>
        <v>0</v>
      </c>
      <c r="BB143" s="174">
        <f t="shared" si="146"/>
        <v>0</v>
      </c>
      <c r="BC143" s="174">
        <f t="shared" si="146"/>
        <v>0</v>
      </c>
      <c r="BD143" s="174">
        <f t="shared" si="146"/>
        <v>0</v>
      </c>
      <c r="BE143" s="174">
        <f t="shared" si="146"/>
        <v>0</v>
      </c>
      <c r="BF143" s="640"/>
      <c r="BG143" s="640"/>
      <c r="BH143" t="str">
        <f>IF(G143="","",VLOOKUP(G143,과정코드!$A$2:$B$494,2,0))</f>
        <v>COL0104634</v>
      </c>
      <c r="BI143" s="506"/>
    </row>
    <row r="144" spans="1:61" s="38" customFormat="1" ht="23.1" customHeight="1">
      <c r="A144" s="828"/>
      <c r="B144" s="215">
        <v>126</v>
      </c>
      <c r="C144" s="53" t="s">
        <v>20</v>
      </c>
      <c r="D144" s="41" t="s">
        <v>21</v>
      </c>
      <c r="E144" s="41" t="s">
        <v>21</v>
      </c>
      <c r="F144" s="156"/>
      <c r="G144" s="113" t="s">
        <v>151</v>
      </c>
      <c r="H144" s="93" t="str">
        <f t="shared" si="138"/>
        <v>바로가기</v>
      </c>
      <c r="I144" s="383">
        <v>3</v>
      </c>
      <c r="J144" s="243">
        <v>18</v>
      </c>
      <c r="K144" s="378">
        <v>580</v>
      </c>
      <c r="L144" s="63">
        <v>640</v>
      </c>
      <c r="M144" s="211"/>
      <c r="N144" s="220"/>
      <c r="O144" s="211"/>
      <c r="P144" s="220"/>
      <c r="Q144" s="211"/>
      <c r="R144" s="48"/>
      <c r="S144" s="213"/>
      <c r="T144" s="220"/>
      <c r="U144" s="213" t="s">
        <v>246</v>
      </c>
      <c r="V144" s="48"/>
      <c r="W144" s="213"/>
      <c r="X144" s="44"/>
      <c r="Y144" s="147">
        <f t="shared" si="139"/>
        <v>1</v>
      </c>
      <c r="Z144" s="149">
        <f t="shared" si="140"/>
        <v>1</v>
      </c>
      <c r="AA144" s="150">
        <f t="shared" si="141"/>
        <v>0</v>
      </c>
      <c r="AB144" s="147">
        <f t="array" ref="AB144">(SUM(LEN($M144:$X144)-LEN(SUBSTITUTE($M144:$X144,"역삼","")))/LEN("역삼"))</f>
        <v>0</v>
      </c>
      <c r="AC144" s="147">
        <f t="array" ref="AC144">SUM(SUM(LEN($M144:X144)-LEN(SUBSTITUTE($M144:X144,"선릉","")))/LEN("선릉"),SUM(LEN(M144:$X144)-LEN(SUBSTITUTE($M144:$X144,"가산","")))/LEN("가산"))</f>
        <v>0</v>
      </c>
      <c r="AD144" s="150">
        <f t="shared" si="147"/>
        <v>1</v>
      </c>
      <c r="AE144" s="147">
        <f t="array" ref="AE144">(SUM(LEN($M144:$X144)-LEN(SUBSTITUTE($M144:$X144,"대전","")))/LEN("대전"))</f>
        <v>0</v>
      </c>
      <c r="AF144" s="147">
        <f t="array" ref="AF144">(SUM(LEN($M144:$X144)-LEN(SUBSTITUTE($M144:$X144,"대구","")))/LEN("대구"))</f>
        <v>1</v>
      </c>
      <c r="AG144" s="147">
        <f t="array" ref="AG144">(SUM(LEN($M144:$X144)-LEN(SUBSTITUTE($M144:$X144,"부산","")))/LEN("부산"))</f>
        <v>0</v>
      </c>
      <c r="AH144" s="147">
        <f t="array" ref="AH144">(SUM(LEN($M144:$X144)-LEN(SUBSTITUTE($M144:$X144,"광주","")))/LEN("광주"))</f>
        <v>0</v>
      </c>
      <c r="AI144" s="147">
        <f t="array" ref="AI144">SUM(SUM(LEN($M144:$X144)-LEN(SUBSTITUTE($M144:$X144,"수원","")))/LEN("수원"),SUM(LEN($M144:$X144)-LEN(SUBSTITUTE($M144:$X144,"춘천","")))/LEN("춘천"),SUM(LEN($M144:$X144)-LEN(SUBSTITUTE($M144:$X144,"의정부","")))/LEN("의정부"),SUM(LEN($M144:$X144)-LEN(SUBSTITUTE($M144:$X144,"원주","")))/LEN("원주"))</f>
        <v>0</v>
      </c>
      <c r="AJ144" s="147">
        <f t="array" ref="AJ144">(SUM(LEN($M144:$X144)-LEN(SUBSTITUTE($M144:$X144,"청주","")))/LEN("청주"))</f>
        <v>0</v>
      </c>
      <c r="AK144" s="147">
        <f t="array" ref="AK144">(SUM(LEN($M144:$X144)-LEN(SUBSTITUTE($M144:$X144,"인천","")))/LEN("인천"))</f>
        <v>0</v>
      </c>
      <c r="AL144" s="147">
        <f t="array" ref="AL144">SUM(SUM(LEN($M144:X144)-LEN(SUBSTITUTE($M144:X144,"충북","")))/LEN("충북"),SUM(LEN(M144:$X144)-LEN(SUBSTITUTE($M144:$X144,"아산","")))/LEN("아산"))</f>
        <v>0</v>
      </c>
      <c r="AM144" s="147">
        <f t="array" ref="AM144">(SUM(LEN($M144:$X144)-LEN(SUBSTITUTE($M144:$X144,"울산","")))/LEN("울산"))</f>
        <v>0</v>
      </c>
      <c r="AN144" s="147">
        <f t="array" ref="AN144">(SUM(LEN($M144:$X144)-LEN(SUBSTITUTE($M144:$X144,"창원","")))/LEN("창원"))</f>
        <v>0</v>
      </c>
      <c r="AO144" s="147">
        <f t="array" ref="AO144">(SUM(LEN($M144:$X144)-LEN(SUBSTITUTE($M144:$X144,"전주","")))/LEN("전주"))</f>
        <v>0</v>
      </c>
      <c r="AP144" s="176">
        <f t="shared" si="143"/>
        <v>3</v>
      </c>
      <c r="AQ144" s="175">
        <f t="shared" si="148"/>
        <v>0</v>
      </c>
      <c r="AR144" s="174">
        <f t="shared" si="144"/>
        <v>0</v>
      </c>
      <c r="AS144" s="174">
        <f t="shared" si="144"/>
        <v>0</v>
      </c>
      <c r="AT144" s="175">
        <f t="shared" si="145"/>
        <v>3</v>
      </c>
      <c r="AU144" s="174">
        <f t="shared" si="146"/>
        <v>0</v>
      </c>
      <c r="AV144" s="174">
        <f t="shared" si="146"/>
        <v>3</v>
      </c>
      <c r="AW144" s="174">
        <f t="shared" si="146"/>
        <v>0</v>
      </c>
      <c r="AX144" s="174">
        <f t="shared" si="146"/>
        <v>0</v>
      </c>
      <c r="AY144" s="174">
        <f t="shared" si="146"/>
        <v>0</v>
      </c>
      <c r="AZ144" s="174">
        <f t="shared" si="146"/>
        <v>0</v>
      </c>
      <c r="BA144" s="174">
        <f t="shared" si="146"/>
        <v>0</v>
      </c>
      <c r="BB144" s="174">
        <f t="shared" si="146"/>
        <v>0</v>
      </c>
      <c r="BC144" s="174">
        <f t="shared" si="146"/>
        <v>0</v>
      </c>
      <c r="BD144" s="174">
        <f t="shared" si="146"/>
        <v>0</v>
      </c>
      <c r="BE144" s="174">
        <f t="shared" si="146"/>
        <v>0</v>
      </c>
      <c r="BF144" s="640"/>
      <c r="BG144" s="640"/>
      <c r="BH144" t="str">
        <f>IF(G144="","",VLOOKUP(G144,과정코드!$A$2:$B$494,2,0))</f>
        <v>COL0104635</v>
      </c>
      <c r="BI144" s="506"/>
    </row>
    <row r="145" spans="1:61" s="38" customFormat="1" ht="23.1" customHeight="1">
      <c r="A145" s="828"/>
      <c r="B145" s="215">
        <v>127</v>
      </c>
      <c r="C145" s="53" t="s">
        <v>20</v>
      </c>
      <c r="D145" s="41" t="s">
        <v>21</v>
      </c>
      <c r="E145" s="41" t="s">
        <v>21</v>
      </c>
      <c r="F145" s="156"/>
      <c r="G145" s="111" t="s">
        <v>152</v>
      </c>
      <c r="H145" s="93" t="str">
        <f t="shared" si="138"/>
        <v>바로가기</v>
      </c>
      <c r="I145" s="383">
        <v>3</v>
      </c>
      <c r="J145" s="243">
        <v>18</v>
      </c>
      <c r="K145" s="378">
        <v>580</v>
      </c>
      <c r="L145" s="63">
        <v>640</v>
      </c>
      <c r="M145" s="211"/>
      <c r="N145" s="48"/>
      <c r="O145" s="213"/>
      <c r="P145" s="48"/>
      <c r="Q145" s="213" t="s">
        <v>1038</v>
      </c>
      <c r="R145" s="227"/>
      <c r="S145" s="213"/>
      <c r="T145" s="48"/>
      <c r="U145" s="211"/>
      <c r="V145" s="220" t="s">
        <v>1010</v>
      </c>
      <c r="W145" s="211"/>
      <c r="X145" s="44"/>
      <c r="Y145" s="147">
        <f t="shared" si="139"/>
        <v>2</v>
      </c>
      <c r="Z145" s="149">
        <f t="shared" si="140"/>
        <v>2</v>
      </c>
      <c r="AA145" s="150">
        <f t="shared" si="141"/>
        <v>0</v>
      </c>
      <c r="AB145" s="147">
        <f t="array" ref="AB145">(SUM(LEN($M145:$X145)-LEN(SUBSTITUTE($M145:$X145,"역삼","")))/LEN("역삼"))</f>
        <v>0</v>
      </c>
      <c r="AC145" s="147">
        <f t="array" ref="AC145">SUM(SUM(LEN($M145:X145)-LEN(SUBSTITUTE($M145:X145,"선릉","")))/LEN("선릉"),SUM(LEN(M145:$X145)-LEN(SUBSTITUTE($M145:$X145,"가산","")))/LEN("가산"))</f>
        <v>0</v>
      </c>
      <c r="AD145" s="150">
        <f t="shared" si="147"/>
        <v>2</v>
      </c>
      <c r="AE145" s="147">
        <f t="array" ref="AE145">(SUM(LEN($M145:$X145)-LEN(SUBSTITUTE($M145:$X145,"대전","")))/LEN("대전"))</f>
        <v>0</v>
      </c>
      <c r="AF145" s="147">
        <f t="array" ref="AF145">(SUM(LEN($M145:$X145)-LEN(SUBSTITUTE($M145:$X145,"대구","")))/LEN("대구"))</f>
        <v>1</v>
      </c>
      <c r="AG145" s="147">
        <f t="array" ref="AG145">(SUM(LEN($M145:$X145)-LEN(SUBSTITUTE($M145:$X145,"부산","")))/LEN("부산"))</f>
        <v>1</v>
      </c>
      <c r="AH145" s="147">
        <f t="array" ref="AH145">(SUM(LEN($M145:$X145)-LEN(SUBSTITUTE($M145:$X145,"광주","")))/LEN("광주"))</f>
        <v>0</v>
      </c>
      <c r="AI145" s="147">
        <f t="array" ref="AI145">SUM(SUM(LEN($M145:$X145)-LEN(SUBSTITUTE($M145:$X145,"수원","")))/LEN("수원"),SUM(LEN($M145:$X145)-LEN(SUBSTITUTE($M145:$X145,"춘천","")))/LEN("춘천"),SUM(LEN($M145:$X145)-LEN(SUBSTITUTE($M145:$X145,"의정부","")))/LEN("의정부"),SUM(LEN($M145:$X145)-LEN(SUBSTITUTE($M145:$X145,"원주","")))/LEN("원주"))</f>
        <v>0</v>
      </c>
      <c r="AJ145" s="147">
        <f t="array" ref="AJ145">(SUM(LEN($M145:$X145)-LEN(SUBSTITUTE($M145:$X145,"청주","")))/LEN("청주"))</f>
        <v>0</v>
      </c>
      <c r="AK145" s="147">
        <f t="array" ref="AK145">(SUM(LEN($M145:$X145)-LEN(SUBSTITUTE($M145:$X145,"인천","")))/LEN("인천"))</f>
        <v>0</v>
      </c>
      <c r="AL145" s="147">
        <f t="array" ref="AL145">SUM(SUM(LEN($M145:X145)-LEN(SUBSTITUTE($M145:X145,"충북","")))/LEN("충북"),SUM(LEN(M145:$X145)-LEN(SUBSTITUTE($M145:$X145,"아산","")))/LEN("아산"))</f>
        <v>0</v>
      </c>
      <c r="AM145" s="147">
        <f t="array" ref="AM145">(SUM(LEN($M145:$X145)-LEN(SUBSTITUTE($M145:$X145,"울산","")))/LEN("울산"))</f>
        <v>0</v>
      </c>
      <c r="AN145" s="147">
        <f t="array" ref="AN145">(SUM(LEN($M145:$X145)-LEN(SUBSTITUTE($M145:$X145,"창원","")))/LEN("창원"))</f>
        <v>0</v>
      </c>
      <c r="AO145" s="147">
        <f t="array" ref="AO145">(SUM(LEN($M145:$X145)-LEN(SUBSTITUTE($M145:$X145,"전주","")))/LEN("전주"))</f>
        <v>0</v>
      </c>
      <c r="AP145" s="176">
        <f t="shared" si="143"/>
        <v>6</v>
      </c>
      <c r="AQ145" s="175">
        <f t="shared" si="148"/>
        <v>0</v>
      </c>
      <c r="AR145" s="174">
        <f t="shared" si="144"/>
        <v>0</v>
      </c>
      <c r="AS145" s="174">
        <f t="shared" si="144"/>
        <v>0</v>
      </c>
      <c r="AT145" s="175">
        <f t="shared" si="145"/>
        <v>6</v>
      </c>
      <c r="AU145" s="174">
        <f t="shared" si="146"/>
        <v>0</v>
      </c>
      <c r="AV145" s="174">
        <f t="shared" si="146"/>
        <v>3</v>
      </c>
      <c r="AW145" s="174">
        <f t="shared" si="146"/>
        <v>3</v>
      </c>
      <c r="AX145" s="174">
        <f t="shared" si="146"/>
        <v>0</v>
      </c>
      <c r="AY145" s="174">
        <f t="shared" si="146"/>
        <v>0</v>
      </c>
      <c r="AZ145" s="174">
        <f t="shared" si="146"/>
        <v>0</v>
      </c>
      <c r="BA145" s="174">
        <f t="shared" si="146"/>
        <v>0</v>
      </c>
      <c r="BB145" s="174">
        <f t="shared" si="146"/>
        <v>0</v>
      </c>
      <c r="BC145" s="174">
        <f t="shared" si="146"/>
        <v>0</v>
      </c>
      <c r="BD145" s="174">
        <f t="shared" si="146"/>
        <v>0</v>
      </c>
      <c r="BE145" s="174">
        <f t="shared" si="146"/>
        <v>0</v>
      </c>
      <c r="BF145" s="640"/>
      <c r="BG145" s="640"/>
      <c r="BH145" t="str">
        <f>IF(G145="","",VLOOKUP(G145,과정코드!$A$2:$B$494,2,0))</f>
        <v>COL0104636</v>
      </c>
      <c r="BI145" s="506"/>
    </row>
    <row r="146" spans="1:61" s="38" customFormat="1" ht="23.1" customHeight="1">
      <c r="A146" s="828"/>
      <c r="B146" s="215">
        <v>128</v>
      </c>
      <c r="C146" s="53" t="s">
        <v>20</v>
      </c>
      <c r="D146" s="41" t="s">
        <v>21</v>
      </c>
      <c r="E146" s="41"/>
      <c r="F146" s="158"/>
      <c r="G146" s="113" t="s">
        <v>155</v>
      </c>
      <c r="H146" s="93" t="str">
        <f t="shared" si="138"/>
        <v>바로가기</v>
      </c>
      <c r="I146" s="382">
        <v>2</v>
      </c>
      <c r="J146" s="243">
        <v>14</v>
      </c>
      <c r="K146" s="376">
        <v>490</v>
      </c>
      <c r="L146" s="128">
        <v>540</v>
      </c>
      <c r="M146" s="213"/>
      <c r="N146" s="48"/>
      <c r="O146" s="213"/>
      <c r="P146" s="220"/>
      <c r="Q146" s="213"/>
      <c r="R146" s="220"/>
      <c r="S146" s="213"/>
      <c r="T146" s="44"/>
      <c r="U146" s="213" t="s">
        <v>1033</v>
      </c>
      <c r="V146" s="227"/>
      <c r="W146" s="213"/>
      <c r="X146" s="216"/>
      <c r="Y146" s="147">
        <f t="shared" si="139"/>
        <v>1</v>
      </c>
      <c r="Z146" s="149">
        <f t="shared" si="140"/>
        <v>1</v>
      </c>
      <c r="AA146" s="150">
        <f t="shared" si="141"/>
        <v>0</v>
      </c>
      <c r="AB146" s="147">
        <f t="array" ref="AB146">(SUM(LEN($M146:$X146)-LEN(SUBSTITUTE($M146:$X146,"역삼","")))/LEN("역삼"))</f>
        <v>0</v>
      </c>
      <c r="AC146" s="147">
        <f t="array" ref="AC146">SUM(SUM(LEN($M146:X146)-LEN(SUBSTITUTE($M146:X146,"선릉","")))/LEN("선릉"),SUM(LEN(M146:$X146)-LEN(SUBSTITUTE($M146:$X146,"가산","")))/LEN("가산"))</f>
        <v>0</v>
      </c>
      <c r="AD146" s="150">
        <f t="shared" si="147"/>
        <v>1</v>
      </c>
      <c r="AE146" s="147">
        <f t="array" ref="AE146">(SUM(LEN($M146:$X146)-LEN(SUBSTITUTE($M146:$X146,"대전","")))/LEN("대전"))</f>
        <v>0</v>
      </c>
      <c r="AF146" s="147">
        <f t="array" ref="AF146">(SUM(LEN($M146:$X146)-LEN(SUBSTITUTE($M146:$X146,"대구","")))/LEN("대구"))</f>
        <v>0</v>
      </c>
      <c r="AG146" s="147">
        <f t="array" ref="AG146">(SUM(LEN($M146:$X146)-LEN(SUBSTITUTE($M146:$X146,"부산","")))/LEN("부산"))</f>
        <v>1</v>
      </c>
      <c r="AH146" s="147">
        <f t="array" ref="AH146">(SUM(LEN($M146:$X146)-LEN(SUBSTITUTE($M146:$X146,"광주","")))/LEN("광주"))</f>
        <v>0</v>
      </c>
      <c r="AI146" s="147">
        <f t="array" ref="AI146">SUM(SUM(LEN($M146:$X146)-LEN(SUBSTITUTE($M146:$X146,"수원","")))/LEN("수원"),SUM(LEN($M146:$X146)-LEN(SUBSTITUTE($M146:$X146,"춘천","")))/LEN("춘천"),SUM(LEN($M146:$X146)-LEN(SUBSTITUTE($M146:$X146,"의정부","")))/LEN("의정부"),SUM(LEN($M146:$X146)-LEN(SUBSTITUTE($M146:$X146,"원주","")))/LEN("원주"))</f>
        <v>0</v>
      </c>
      <c r="AJ146" s="147">
        <f t="array" ref="AJ146">(SUM(LEN($M146:$X146)-LEN(SUBSTITUTE($M146:$X146,"청주","")))/LEN("청주"))</f>
        <v>0</v>
      </c>
      <c r="AK146" s="147">
        <f t="array" ref="AK146">(SUM(LEN($M146:$X146)-LEN(SUBSTITUTE($M146:$X146,"인천","")))/LEN("인천"))</f>
        <v>0</v>
      </c>
      <c r="AL146" s="147">
        <f t="array" ref="AL146">SUM(SUM(LEN($M146:X146)-LEN(SUBSTITUTE($M146:X146,"충북","")))/LEN("충북"),SUM(LEN(M146:$X146)-LEN(SUBSTITUTE($M146:$X146,"아산","")))/LEN("아산"))</f>
        <v>0</v>
      </c>
      <c r="AM146" s="147">
        <f t="array" ref="AM146">(SUM(LEN($M146:$X146)-LEN(SUBSTITUTE($M146:$X146,"울산","")))/LEN("울산"))</f>
        <v>0</v>
      </c>
      <c r="AN146" s="147">
        <f t="array" ref="AN146">(SUM(LEN($M146:$X146)-LEN(SUBSTITUTE($M146:$X146,"창원","")))/LEN("창원"))</f>
        <v>0</v>
      </c>
      <c r="AO146" s="147">
        <f t="array" ref="AO146">(SUM(LEN($M146:$X146)-LEN(SUBSTITUTE($M146:$X146,"전주","")))/LEN("전주"))</f>
        <v>0</v>
      </c>
      <c r="AP146" s="176">
        <f t="shared" si="143"/>
        <v>2</v>
      </c>
      <c r="AQ146" s="175">
        <f t="shared" si="148"/>
        <v>0</v>
      </c>
      <c r="AR146" s="174">
        <f t="shared" si="144"/>
        <v>0</v>
      </c>
      <c r="AS146" s="174">
        <f t="shared" si="144"/>
        <v>0</v>
      </c>
      <c r="AT146" s="175">
        <f t="shared" si="145"/>
        <v>2</v>
      </c>
      <c r="AU146" s="174">
        <f t="shared" si="146"/>
        <v>0</v>
      </c>
      <c r="AV146" s="174">
        <f t="shared" si="146"/>
        <v>0</v>
      </c>
      <c r="AW146" s="174">
        <f t="shared" si="146"/>
        <v>2</v>
      </c>
      <c r="AX146" s="174">
        <f t="shared" si="146"/>
        <v>0</v>
      </c>
      <c r="AY146" s="174">
        <f t="shared" si="146"/>
        <v>0</v>
      </c>
      <c r="AZ146" s="174">
        <f t="shared" si="146"/>
        <v>0</v>
      </c>
      <c r="BA146" s="174">
        <f t="shared" si="146"/>
        <v>0</v>
      </c>
      <c r="BB146" s="174">
        <f t="shared" si="146"/>
        <v>0</v>
      </c>
      <c r="BC146" s="174">
        <f t="shared" si="146"/>
        <v>0</v>
      </c>
      <c r="BD146" s="174">
        <f t="shared" si="146"/>
        <v>0</v>
      </c>
      <c r="BE146" s="174">
        <f t="shared" si="146"/>
        <v>0</v>
      </c>
      <c r="BF146" s="640"/>
      <c r="BG146" s="640"/>
      <c r="BH146" t="str">
        <f>IF(G146="","",VLOOKUP(G146,과정코드!$A$2:$B$494,2,0))</f>
        <v>COL0104639</v>
      </c>
      <c r="BI146" s="506"/>
    </row>
    <row r="147" spans="1:61" s="39" customFormat="1" ht="30" customHeight="1">
      <c r="A147" s="86" t="s">
        <v>1705</v>
      </c>
      <c r="B147" s="87"/>
      <c r="C147" s="87"/>
      <c r="D147" s="87"/>
      <c r="E147" s="87"/>
      <c r="F147" s="87"/>
      <c r="G147" s="381"/>
      <c r="H147" s="241"/>
      <c r="I147" s="381"/>
      <c r="J147" s="381"/>
      <c r="K147" s="87"/>
      <c r="L147" s="88"/>
      <c r="M147" s="85" t="s">
        <v>16</v>
      </c>
      <c r="N147" s="85" t="s">
        <v>7</v>
      </c>
      <c r="O147" s="85" t="s">
        <v>9</v>
      </c>
      <c r="P147" s="85" t="s">
        <v>1</v>
      </c>
      <c r="Q147" s="85" t="s">
        <v>14</v>
      </c>
      <c r="R147" s="85" t="s">
        <v>0</v>
      </c>
      <c r="S147" s="85" t="s">
        <v>17</v>
      </c>
      <c r="T147" s="85" t="s">
        <v>13</v>
      </c>
      <c r="U147" s="85" t="s">
        <v>2</v>
      </c>
      <c r="V147" s="85" t="s">
        <v>11</v>
      </c>
      <c r="W147" s="85" t="s">
        <v>8</v>
      </c>
      <c r="X147" s="85" t="s">
        <v>19</v>
      </c>
      <c r="Y147" s="152">
        <f t="shared" ref="Y147:BE147" si="149">SUM(Y148:Y166)</f>
        <v>99</v>
      </c>
      <c r="Z147" s="152">
        <f t="shared" si="149"/>
        <v>55</v>
      </c>
      <c r="AA147" s="152">
        <f t="shared" si="149"/>
        <v>0</v>
      </c>
      <c r="AB147" s="152">
        <f t="shared" si="149"/>
        <v>0</v>
      </c>
      <c r="AC147" s="152">
        <f t="shared" si="149"/>
        <v>0</v>
      </c>
      <c r="AD147" s="152">
        <f t="shared" si="149"/>
        <v>55</v>
      </c>
      <c r="AE147" s="152">
        <f t="shared" si="149"/>
        <v>0</v>
      </c>
      <c r="AF147" s="152">
        <f t="shared" si="149"/>
        <v>13</v>
      </c>
      <c r="AG147" s="152">
        <f t="shared" si="149"/>
        <v>37</v>
      </c>
      <c r="AH147" s="152">
        <f t="shared" si="149"/>
        <v>0</v>
      </c>
      <c r="AI147" s="152">
        <f t="shared" si="149"/>
        <v>0</v>
      </c>
      <c r="AJ147" s="152">
        <f t="shared" si="149"/>
        <v>0</v>
      </c>
      <c r="AK147" s="152">
        <f t="shared" si="149"/>
        <v>0</v>
      </c>
      <c r="AL147" s="152">
        <f t="shared" si="149"/>
        <v>0</v>
      </c>
      <c r="AM147" s="152">
        <f t="shared" si="149"/>
        <v>2</v>
      </c>
      <c r="AN147" s="152">
        <f t="shared" si="149"/>
        <v>3</v>
      </c>
      <c r="AO147" s="152">
        <f t="shared" si="149"/>
        <v>0</v>
      </c>
      <c r="AP147" s="152">
        <f t="shared" si="149"/>
        <v>144</v>
      </c>
      <c r="AQ147" s="152">
        <f t="shared" si="149"/>
        <v>0</v>
      </c>
      <c r="AR147" s="152">
        <f t="shared" si="149"/>
        <v>0</v>
      </c>
      <c r="AS147" s="152">
        <f t="shared" si="149"/>
        <v>0</v>
      </c>
      <c r="AT147" s="152">
        <f t="shared" si="149"/>
        <v>144</v>
      </c>
      <c r="AU147" s="152">
        <f t="shared" si="149"/>
        <v>0</v>
      </c>
      <c r="AV147" s="152">
        <f t="shared" si="149"/>
        <v>31</v>
      </c>
      <c r="AW147" s="152">
        <f t="shared" si="149"/>
        <v>103</v>
      </c>
      <c r="AX147" s="152">
        <f t="shared" si="149"/>
        <v>0</v>
      </c>
      <c r="AY147" s="152">
        <f t="shared" si="149"/>
        <v>0</v>
      </c>
      <c r="AZ147" s="152">
        <f t="shared" si="149"/>
        <v>0</v>
      </c>
      <c r="BA147" s="152">
        <f t="shared" si="149"/>
        <v>0</v>
      </c>
      <c r="BB147" s="152">
        <f t="shared" si="149"/>
        <v>0</v>
      </c>
      <c r="BC147" s="152">
        <f t="shared" si="149"/>
        <v>4</v>
      </c>
      <c r="BD147" s="152">
        <f t="shared" si="149"/>
        <v>6</v>
      </c>
      <c r="BE147" s="152">
        <f t="shared" si="149"/>
        <v>0</v>
      </c>
      <c r="BF147" s="152"/>
      <c r="BG147" s="152"/>
      <c r="BH147" t="str">
        <f>IF(G147="","",VLOOKUP(G147,과정코드!$A$2:$B$494,2,0))</f>
        <v/>
      </c>
      <c r="BI147" s="70"/>
    </row>
    <row r="148" spans="1:61" s="39" customFormat="1" ht="38.450000000000003" customHeight="1">
      <c r="A148" s="822" t="s">
        <v>1249</v>
      </c>
      <c r="B148" s="40">
        <v>129</v>
      </c>
      <c r="C148" s="53"/>
      <c r="D148" s="41" t="s">
        <v>21</v>
      </c>
      <c r="E148" s="41" t="s">
        <v>21</v>
      </c>
      <c r="F148" s="156"/>
      <c r="G148" s="111" t="s">
        <v>156</v>
      </c>
      <c r="H148" s="93" t="str">
        <f t="shared" ref="H148:H166" si="150">IFERROR(HYPERLINK("https://www.ksaedu.or.kr/front/btoc/crs/off/crssesDetail.html?crscd="&amp;BH148,"바로가기"),"")</f>
        <v>바로가기</v>
      </c>
      <c r="I148" s="42">
        <v>2</v>
      </c>
      <c r="J148" s="48">
        <v>14</v>
      </c>
      <c r="K148" s="378">
        <v>490</v>
      </c>
      <c r="L148" s="63">
        <v>540</v>
      </c>
      <c r="M148" s="213"/>
      <c r="N148" s="220" t="s">
        <v>2565</v>
      </c>
      <c r="O148" s="213" t="s">
        <v>2639</v>
      </c>
      <c r="P148" s="220"/>
      <c r="Q148" s="213" t="s">
        <v>2566</v>
      </c>
      <c r="R148" s="220" t="s">
        <v>2634</v>
      </c>
      <c r="S148" s="213" t="s">
        <v>2633</v>
      </c>
      <c r="T148" s="220" t="s">
        <v>2567</v>
      </c>
      <c r="U148" s="213"/>
      <c r="V148" s="220" t="s">
        <v>2568</v>
      </c>
      <c r="W148" s="213" t="s">
        <v>2600</v>
      </c>
      <c r="X148" s="220" t="s">
        <v>2635</v>
      </c>
      <c r="Y148" s="147">
        <v>60</v>
      </c>
      <c r="Z148" s="149">
        <f t="shared" ref="Z148:Z166" si="151">AA148+AD148</f>
        <v>16</v>
      </c>
      <c r="AA148" s="150">
        <f t="shared" ref="AA148:AA166" si="152">AB148+AC148</f>
        <v>0</v>
      </c>
      <c r="AB148" s="147">
        <f t="array" ref="AB148">(SUM(LEN($M148:$X148)-LEN(SUBSTITUTE($M148:$X148,"역삼","")))/LEN("역삼"))</f>
        <v>0</v>
      </c>
      <c r="AC148" s="147">
        <f t="array" ref="AC148">SUM(SUM(LEN($M148:X148)-LEN(SUBSTITUTE($M148:X148,"선릉","")))/LEN("선릉"),SUM(LEN(M148:$X148)-LEN(SUBSTITUTE($M148:$X148,"가산","")))/LEN("가산"))</f>
        <v>0</v>
      </c>
      <c r="AD148" s="150">
        <f t="shared" ref="AD148" si="153">SUM(AE148:AO148)</f>
        <v>16</v>
      </c>
      <c r="AE148" s="147">
        <f t="array" ref="AE148">(SUM(LEN($M148:$X148)-LEN(SUBSTITUTE($M148:$X148,"대전","")))/LEN("대전"))</f>
        <v>0</v>
      </c>
      <c r="AF148" s="147">
        <f t="array" ref="AF148">(SUM(LEN($M148:$X148)-LEN(SUBSTITUTE($M148:$X148,"대구","")))/LEN("대구"))</f>
        <v>7</v>
      </c>
      <c r="AG148" s="147">
        <f t="array" ref="AG148">(SUM(LEN($M148:$X148)-LEN(SUBSTITUTE($M148:$X148,"부산","")))/LEN("부산"))</f>
        <v>4</v>
      </c>
      <c r="AH148" s="147">
        <f t="array" ref="AH148">(SUM(LEN($M148:$X148)-LEN(SUBSTITUTE($M148:$X148,"광주","")))/LEN("광주"))</f>
        <v>0</v>
      </c>
      <c r="AI148" s="147">
        <f t="array" ref="AI148">SUM(SUM(LEN($M148:$X148)-LEN(SUBSTITUTE($M148:$X148,"수원","")))/LEN("수원"),SUM(LEN($M148:$X148)-LEN(SUBSTITUTE($M148:$X148,"춘천","")))/LEN("춘천"),SUM(LEN($M148:$X148)-LEN(SUBSTITUTE($M148:$X148,"의정부","")))/LEN("의정부"),SUM(LEN($M148:$X148)-LEN(SUBSTITUTE($M148:$X148,"원주","")))/LEN("원주"))</f>
        <v>0</v>
      </c>
      <c r="AJ148" s="147">
        <f t="array" ref="AJ148">(SUM(LEN($M148:$X148)-LEN(SUBSTITUTE($M148:$X148,"청주","")))/LEN("청주"))</f>
        <v>0</v>
      </c>
      <c r="AK148" s="147">
        <f t="array" ref="AK148">(SUM(LEN($M148:$X148)-LEN(SUBSTITUTE($M148:$X148,"인천","")))/LEN("인천"))</f>
        <v>0</v>
      </c>
      <c r="AL148" s="147">
        <f t="array" ref="AL148">SUM(SUM(LEN($M148:X148)-LEN(SUBSTITUTE($M148:X148,"충북","")))/LEN("충북"),SUM(LEN(M148:$X148)-LEN(SUBSTITUTE($M148:$X148,"아산","")))/LEN("아산"))</f>
        <v>0</v>
      </c>
      <c r="AM148" s="147">
        <f t="array" ref="AM148">(SUM(LEN($M148:$X148)-LEN(SUBSTITUTE($M148:$X148,"울산","")))/LEN("울산"))</f>
        <v>2</v>
      </c>
      <c r="AN148" s="147">
        <f t="array" ref="AN148">(SUM(LEN($M148:$X148)-LEN(SUBSTITUTE($M148:$X148,"창원","")))/LEN("창원"))</f>
        <v>3</v>
      </c>
      <c r="AO148" s="147">
        <f t="array" ref="AO148">(SUM(LEN($M148:$X148)-LEN(SUBSTITUTE($M148:$X148,"전주","")))/LEN("전주"))</f>
        <v>0</v>
      </c>
      <c r="AP148" s="176">
        <f t="shared" ref="AP148:AP166" si="154">AQ148+AT148</f>
        <v>32</v>
      </c>
      <c r="AQ148" s="175">
        <f t="shared" ref="AQ148:AQ166" si="155">AR148+AS148</f>
        <v>0</v>
      </c>
      <c r="AR148" s="174">
        <f t="shared" ref="AR148:AS157" si="156">$I148*AB148</f>
        <v>0</v>
      </c>
      <c r="AS148" s="174">
        <f t="shared" si="156"/>
        <v>0</v>
      </c>
      <c r="AT148" s="175">
        <f t="shared" ref="AT148:AT162" si="157">SUM(AU148:BE148)</f>
        <v>32</v>
      </c>
      <c r="AU148" s="174">
        <f t="shared" ref="AU148:BE162" si="158">$I148*AE148</f>
        <v>0</v>
      </c>
      <c r="AV148" s="174">
        <f t="shared" si="158"/>
        <v>14</v>
      </c>
      <c r="AW148" s="174">
        <f t="shared" si="158"/>
        <v>8</v>
      </c>
      <c r="AX148" s="174">
        <f t="shared" si="158"/>
        <v>0</v>
      </c>
      <c r="AY148" s="174">
        <f t="shared" si="158"/>
        <v>0</v>
      </c>
      <c r="AZ148" s="174">
        <f t="shared" si="158"/>
        <v>0</v>
      </c>
      <c r="BA148" s="174">
        <f t="shared" si="158"/>
        <v>0</v>
      </c>
      <c r="BB148" s="174">
        <f t="shared" si="158"/>
        <v>0</v>
      </c>
      <c r="BC148" s="174">
        <f t="shared" si="158"/>
        <v>4</v>
      </c>
      <c r="BD148" s="174">
        <f t="shared" si="158"/>
        <v>6</v>
      </c>
      <c r="BE148" s="174">
        <f t="shared" si="158"/>
        <v>0</v>
      </c>
      <c r="BF148" s="640"/>
      <c r="BG148" s="640"/>
      <c r="BH148" t="str">
        <f>IF(G148="","",VLOOKUP(G148,과정코드!$A$2:$B$494,2,0))</f>
        <v>COL0104644</v>
      </c>
      <c r="BI148" s="70"/>
    </row>
    <row r="149" spans="1:61" s="39" customFormat="1" ht="23.1" customHeight="1">
      <c r="A149" s="822"/>
      <c r="B149" s="40">
        <v>130</v>
      </c>
      <c r="C149" s="53" t="s">
        <v>20</v>
      </c>
      <c r="D149" s="41" t="s">
        <v>21</v>
      </c>
      <c r="E149" s="41" t="s">
        <v>21</v>
      </c>
      <c r="F149" s="156"/>
      <c r="G149" s="169" t="s">
        <v>257</v>
      </c>
      <c r="H149" s="93" t="str">
        <f t="shared" si="150"/>
        <v>바로가기</v>
      </c>
      <c r="I149" s="383">
        <v>3</v>
      </c>
      <c r="J149" s="48">
        <v>18</v>
      </c>
      <c r="K149" s="378">
        <v>580</v>
      </c>
      <c r="L149" s="63">
        <v>640</v>
      </c>
      <c r="M149" s="213"/>
      <c r="N149" s="212"/>
      <c r="O149" s="213" t="s">
        <v>1014</v>
      </c>
      <c r="P149" s="48"/>
      <c r="Q149" s="211"/>
      <c r="R149" s="48"/>
      <c r="S149" s="213"/>
      <c r="T149" s="48"/>
      <c r="U149" s="213"/>
      <c r="V149" s="48"/>
      <c r="W149" s="213"/>
      <c r="X149" s="48"/>
      <c r="Y149" s="147">
        <f t="shared" ref="Y149:Y166" si="159">COUNTA($M149:$X149)</f>
        <v>1</v>
      </c>
      <c r="Z149" s="149">
        <f t="shared" si="151"/>
        <v>1</v>
      </c>
      <c r="AA149" s="150">
        <f t="shared" si="152"/>
        <v>0</v>
      </c>
      <c r="AB149" s="147">
        <f t="array" ref="AB149">(SUM(LEN($M149:$X149)-LEN(SUBSTITUTE($M149:$X149,"역삼","")))/LEN("역삼"))</f>
        <v>0</v>
      </c>
      <c r="AC149" s="147">
        <f t="array" ref="AC149">SUM(SUM(LEN($M149:X149)-LEN(SUBSTITUTE($M149:X149,"선릉","")))/LEN("선릉"),SUM(LEN(M149:$X149)-LEN(SUBSTITUTE($M149:$X149,"가산","")))/LEN("가산"))</f>
        <v>0</v>
      </c>
      <c r="AD149" s="150">
        <f t="shared" ref="AD149:AD162" si="160">SUM(AE149:AO149)</f>
        <v>1</v>
      </c>
      <c r="AE149" s="147">
        <f t="array" ref="AE149">(SUM(LEN($M149:$X149)-LEN(SUBSTITUTE($M149:$X149,"대전","")))/LEN("대전"))</f>
        <v>0</v>
      </c>
      <c r="AF149" s="147">
        <f t="array" ref="AF149">(SUM(LEN($M149:$X149)-LEN(SUBSTITUTE($M149:$X149,"대구","")))/LEN("대구"))</f>
        <v>0</v>
      </c>
      <c r="AG149" s="147">
        <f t="array" ref="AG149">(SUM(LEN($M149:$X149)-LEN(SUBSTITUTE($M149:$X149,"부산","")))/LEN("부산"))</f>
        <v>1</v>
      </c>
      <c r="AH149" s="147">
        <f t="array" ref="AH149">(SUM(LEN($M149:$X149)-LEN(SUBSTITUTE($M149:$X149,"광주","")))/LEN("광주"))</f>
        <v>0</v>
      </c>
      <c r="AI149" s="147">
        <f t="array" ref="AI149">SUM(SUM(LEN($M149:$X149)-LEN(SUBSTITUTE($M149:$X149,"수원","")))/LEN("수원"),SUM(LEN($M149:$X149)-LEN(SUBSTITUTE($M149:$X149,"춘천","")))/LEN("춘천"),SUM(LEN($M149:$X149)-LEN(SUBSTITUTE($M149:$X149,"의정부","")))/LEN("의정부"),SUM(LEN($M149:$X149)-LEN(SUBSTITUTE($M149:$X149,"원주","")))/LEN("원주"))</f>
        <v>0</v>
      </c>
      <c r="AJ149" s="147">
        <f t="array" ref="AJ149">(SUM(LEN($M149:$X149)-LEN(SUBSTITUTE($M149:$X149,"청주","")))/LEN("청주"))</f>
        <v>0</v>
      </c>
      <c r="AK149" s="147">
        <f t="array" ref="AK149">(SUM(LEN($M149:$X149)-LEN(SUBSTITUTE($M149:$X149,"인천","")))/LEN("인천"))</f>
        <v>0</v>
      </c>
      <c r="AL149" s="147">
        <f t="array" ref="AL149">SUM(SUM(LEN($M149:X149)-LEN(SUBSTITUTE($M149:X149,"충북","")))/LEN("충북"),SUM(LEN(M149:$X149)-LEN(SUBSTITUTE($M149:$X149,"아산","")))/LEN("아산"))</f>
        <v>0</v>
      </c>
      <c r="AM149" s="147">
        <f t="array" ref="AM149">(SUM(LEN($M149:$X149)-LEN(SUBSTITUTE($M149:$X149,"울산","")))/LEN("울산"))</f>
        <v>0</v>
      </c>
      <c r="AN149" s="147">
        <f t="array" ref="AN149">(SUM(LEN($M149:$X149)-LEN(SUBSTITUTE($M149:$X149,"창원","")))/LEN("창원"))</f>
        <v>0</v>
      </c>
      <c r="AO149" s="147">
        <f t="array" ref="AO149">(SUM(LEN($M149:$X149)-LEN(SUBSTITUTE($M149:$X149,"전주","")))/LEN("전주"))</f>
        <v>0</v>
      </c>
      <c r="AP149" s="176">
        <f t="shared" si="154"/>
        <v>3</v>
      </c>
      <c r="AQ149" s="175">
        <f t="shared" si="155"/>
        <v>0</v>
      </c>
      <c r="AR149" s="174">
        <f t="shared" si="156"/>
        <v>0</v>
      </c>
      <c r="AS149" s="174">
        <f t="shared" si="156"/>
        <v>0</v>
      </c>
      <c r="AT149" s="175">
        <f t="shared" si="157"/>
        <v>3</v>
      </c>
      <c r="AU149" s="174">
        <f t="shared" si="158"/>
        <v>0</v>
      </c>
      <c r="AV149" s="174">
        <f t="shared" si="158"/>
        <v>0</v>
      </c>
      <c r="AW149" s="174">
        <f t="shared" si="158"/>
        <v>3</v>
      </c>
      <c r="AX149" s="174">
        <f t="shared" si="158"/>
        <v>0</v>
      </c>
      <c r="AY149" s="174">
        <f t="shared" si="158"/>
        <v>0</v>
      </c>
      <c r="AZ149" s="174">
        <f t="shared" si="158"/>
        <v>0</v>
      </c>
      <c r="BA149" s="174">
        <f t="shared" si="158"/>
        <v>0</v>
      </c>
      <c r="BB149" s="174">
        <f t="shared" si="158"/>
        <v>0</v>
      </c>
      <c r="BC149" s="174">
        <f t="shared" si="158"/>
        <v>0</v>
      </c>
      <c r="BD149" s="174">
        <f t="shared" si="158"/>
        <v>0</v>
      </c>
      <c r="BE149" s="174">
        <f t="shared" si="158"/>
        <v>0</v>
      </c>
      <c r="BF149" s="640"/>
      <c r="BG149" s="640"/>
      <c r="BH149" t="str">
        <f>IF(G149="","",VLOOKUP(G149,과정코드!$A$2:$B$494,2,0))</f>
        <v>COL0104645</v>
      </c>
      <c r="BI149" s="70"/>
    </row>
    <row r="150" spans="1:61" s="39" customFormat="1" ht="23.1" customHeight="1">
      <c r="A150" s="822"/>
      <c r="B150" s="40">
        <v>131</v>
      </c>
      <c r="C150" s="53" t="s">
        <v>20</v>
      </c>
      <c r="D150" s="41" t="s">
        <v>21</v>
      </c>
      <c r="E150" s="41" t="s">
        <v>21</v>
      </c>
      <c r="F150" s="156"/>
      <c r="G150" s="67" t="s">
        <v>258</v>
      </c>
      <c r="H150" s="93" t="str">
        <f t="shared" si="150"/>
        <v>바로가기</v>
      </c>
      <c r="I150" s="383">
        <v>3</v>
      </c>
      <c r="J150" s="48">
        <v>18</v>
      </c>
      <c r="K150" s="378">
        <v>580</v>
      </c>
      <c r="L150" s="63">
        <v>640</v>
      </c>
      <c r="M150" s="211"/>
      <c r="N150" s="48"/>
      <c r="O150" s="213"/>
      <c r="P150" s="227"/>
      <c r="Q150" s="213" t="s">
        <v>1011</v>
      </c>
      <c r="R150" s="220"/>
      <c r="S150" s="211"/>
      <c r="T150" s="220"/>
      <c r="U150" s="213"/>
      <c r="V150" s="220" t="s">
        <v>1010</v>
      </c>
      <c r="W150" s="213"/>
      <c r="X150" s="48"/>
      <c r="Y150" s="147">
        <f t="shared" si="159"/>
        <v>2</v>
      </c>
      <c r="Z150" s="149">
        <f t="shared" si="151"/>
        <v>2</v>
      </c>
      <c r="AA150" s="150">
        <f t="shared" si="152"/>
        <v>0</v>
      </c>
      <c r="AB150" s="147">
        <f t="array" ref="AB150">(SUM(LEN($M150:$X150)-LEN(SUBSTITUTE($M150:$X150,"역삼","")))/LEN("역삼"))</f>
        <v>0</v>
      </c>
      <c r="AC150" s="147">
        <f t="array" ref="AC150">SUM(SUM(LEN($M150:X150)-LEN(SUBSTITUTE($M150:X150,"선릉","")))/LEN("선릉"),SUM(LEN(M150:$X150)-LEN(SUBSTITUTE($M150:$X150,"가산","")))/LEN("가산"))</f>
        <v>0</v>
      </c>
      <c r="AD150" s="150">
        <f t="shared" si="160"/>
        <v>2</v>
      </c>
      <c r="AE150" s="147">
        <f t="array" ref="AE150">(SUM(LEN($M150:$X150)-LEN(SUBSTITUTE($M150:$X150,"대전","")))/LEN("대전"))</f>
        <v>0</v>
      </c>
      <c r="AF150" s="147">
        <f t="array" ref="AF150">(SUM(LEN($M150:$X150)-LEN(SUBSTITUTE($M150:$X150,"대구","")))/LEN("대구"))</f>
        <v>1</v>
      </c>
      <c r="AG150" s="147">
        <f t="array" ref="AG150">(SUM(LEN($M150:$X150)-LEN(SUBSTITUTE($M150:$X150,"부산","")))/LEN("부산"))</f>
        <v>1</v>
      </c>
      <c r="AH150" s="147">
        <f t="array" ref="AH150">(SUM(LEN($M150:$X150)-LEN(SUBSTITUTE($M150:$X150,"광주","")))/LEN("광주"))</f>
        <v>0</v>
      </c>
      <c r="AI150" s="147">
        <f t="array" ref="AI150">SUM(SUM(LEN($M150:$X150)-LEN(SUBSTITUTE($M150:$X150,"수원","")))/LEN("수원"),SUM(LEN($M150:$X150)-LEN(SUBSTITUTE($M150:$X150,"춘천","")))/LEN("춘천"),SUM(LEN($M150:$X150)-LEN(SUBSTITUTE($M150:$X150,"의정부","")))/LEN("의정부"),SUM(LEN($M150:$X150)-LEN(SUBSTITUTE($M150:$X150,"원주","")))/LEN("원주"))</f>
        <v>0</v>
      </c>
      <c r="AJ150" s="147">
        <f t="array" ref="AJ150">(SUM(LEN($M150:$X150)-LEN(SUBSTITUTE($M150:$X150,"청주","")))/LEN("청주"))</f>
        <v>0</v>
      </c>
      <c r="AK150" s="147">
        <f t="array" ref="AK150">(SUM(LEN($M150:$X150)-LEN(SUBSTITUTE($M150:$X150,"인천","")))/LEN("인천"))</f>
        <v>0</v>
      </c>
      <c r="AL150" s="147">
        <f t="array" ref="AL150">SUM(SUM(LEN($M150:X150)-LEN(SUBSTITUTE($M150:X150,"충북","")))/LEN("충북"),SUM(LEN(M150:$X150)-LEN(SUBSTITUTE($M150:$X150,"아산","")))/LEN("아산"))</f>
        <v>0</v>
      </c>
      <c r="AM150" s="147">
        <f t="array" ref="AM150">(SUM(LEN($M150:$X150)-LEN(SUBSTITUTE($M150:$X150,"울산","")))/LEN("울산"))</f>
        <v>0</v>
      </c>
      <c r="AN150" s="147">
        <f t="array" ref="AN150">(SUM(LEN($M150:$X150)-LEN(SUBSTITUTE($M150:$X150,"창원","")))/LEN("창원"))</f>
        <v>0</v>
      </c>
      <c r="AO150" s="147">
        <f t="array" ref="AO150">(SUM(LEN($M150:$X150)-LEN(SUBSTITUTE($M150:$X150,"전주","")))/LEN("전주"))</f>
        <v>0</v>
      </c>
      <c r="AP150" s="176">
        <f t="shared" si="154"/>
        <v>6</v>
      </c>
      <c r="AQ150" s="175">
        <f t="shared" si="155"/>
        <v>0</v>
      </c>
      <c r="AR150" s="174">
        <f t="shared" si="156"/>
        <v>0</v>
      </c>
      <c r="AS150" s="174">
        <f t="shared" si="156"/>
        <v>0</v>
      </c>
      <c r="AT150" s="175">
        <f t="shared" si="157"/>
        <v>6</v>
      </c>
      <c r="AU150" s="174">
        <f t="shared" si="158"/>
        <v>0</v>
      </c>
      <c r="AV150" s="174">
        <f t="shared" si="158"/>
        <v>3</v>
      </c>
      <c r="AW150" s="174">
        <f t="shared" si="158"/>
        <v>3</v>
      </c>
      <c r="AX150" s="174">
        <f t="shared" si="158"/>
        <v>0</v>
      </c>
      <c r="AY150" s="174">
        <f t="shared" si="158"/>
        <v>0</v>
      </c>
      <c r="AZ150" s="174">
        <f t="shared" si="158"/>
        <v>0</v>
      </c>
      <c r="BA150" s="174">
        <f t="shared" si="158"/>
        <v>0</v>
      </c>
      <c r="BB150" s="174">
        <f t="shared" si="158"/>
        <v>0</v>
      </c>
      <c r="BC150" s="174">
        <f t="shared" si="158"/>
        <v>0</v>
      </c>
      <c r="BD150" s="174">
        <f t="shared" si="158"/>
        <v>0</v>
      </c>
      <c r="BE150" s="174">
        <f t="shared" si="158"/>
        <v>0</v>
      </c>
      <c r="BF150" s="640"/>
      <c r="BG150" s="640"/>
      <c r="BH150" t="str">
        <f>IF(G150="","",VLOOKUP(G150,과정코드!$A$2:$B$494,2,0))</f>
        <v>COL0104647</v>
      </c>
      <c r="BI150" s="70"/>
    </row>
    <row r="151" spans="1:61" s="39" customFormat="1" ht="23.1" customHeight="1">
      <c r="A151" s="822"/>
      <c r="B151" s="40">
        <v>132</v>
      </c>
      <c r="C151" s="53" t="s">
        <v>20</v>
      </c>
      <c r="D151" s="41" t="s">
        <v>21</v>
      </c>
      <c r="E151" s="41" t="s">
        <v>21</v>
      </c>
      <c r="F151" s="156"/>
      <c r="G151" s="384" t="s">
        <v>259</v>
      </c>
      <c r="H151" s="93" t="str">
        <f t="shared" si="150"/>
        <v>바로가기</v>
      </c>
      <c r="I151" s="383">
        <v>3</v>
      </c>
      <c r="J151" s="48">
        <v>18</v>
      </c>
      <c r="K151" s="378">
        <v>580</v>
      </c>
      <c r="L151" s="63">
        <v>640</v>
      </c>
      <c r="M151" s="213"/>
      <c r="N151" s="220"/>
      <c r="O151" s="213"/>
      <c r="P151" s="220" t="s">
        <v>1008</v>
      </c>
      <c r="Q151" s="211"/>
      <c r="R151" s="220"/>
      <c r="S151" s="213" t="s">
        <v>1007</v>
      </c>
      <c r="T151" s="220"/>
      <c r="U151" s="213"/>
      <c r="V151" s="220"/>
      <c r="W151" s="213"/>
      <c r="X151" s="233"/>
      <c r="Y151" s="147">
        <f t="shared" si="159"/>
        <v>2</v>
      </c>
      <c r="Z151" s="149">
        <f t="shared" si="151"/>
        <v>2</v>
      </c>
      <c r="AA151" s="150">
        <f t="shared" si="152"/>
        <v>0</v>
      </c>
      <c r="AB151" s="147">
        <f t="array" ref="AB151">(SUM(LEN($M151:$X151)-LEN(SUBSTITUTE($M151:$X151,"역삼","")))/LEN("역삼"))</f>
        <v>0</v>
      </c>
      <c r="AC151" s="147">
        <f t="array" ref="AC151">SUM(SUM(LEN($M151:X151)-LEN(SUBSTITUTE($M151:X151,"선릉","")))/LEN("선릉"),SUM(LEN(M151:$X151)-LEN(SUBSTITUTE($M151:$X151,"가산","")))/LEN("가산"))</f>
        <v>0</v>
      </c>
      <c r="AD151" s="150">
        <f t="shared" si="160"/>
        <v>2</v>
      </c>
      <c r="AE151" s="147">
        <f t="array" ref="AE151">(SUM(LEN($M151:$X151)-LEN(SUBSTITUTE($M151:$X151,"대전","")))/LEN("대전"))</f>
        <v>0</v>
      </c>
      <c r="AF151" s="147">
        <f t="array" ref="AF151">(SUM(LEN($M151:$X151)-LEN(SUBSTITUTE($M151:$X151,"대구","")))/LEN("대구"))</f>
        <v>1</v>
      </c>
      <c r="AG151" s="147">
        <f t="array" ref="AG151">(SUM(LEN($M151:$X151)-LEN(SUBSTITUTE($M151:$X151,"부산","")))/LEN("부산"))</f>
        <v>1</v>
      </c>
      <c r="AH151" s="147">
        <f t="array" ref="AH151">(SUM(LEN($M151:$X151)-LEN(SUBSTITUTE($M151:$X151,"광주","")))/LEN("광주"))</f>
        <v>0</v>
      </c>
      <c r="AI151" s="147">
        <f t="array" ref="AI151">SUM(SUM(LEN($M151:$X151)-LEN(SUBSTITUTE($M151:$X151,"수원","")))/LEN("수원"),SUM(LEN($M151:$X151)-LEN(SUBSTITUTE($M151:$X151,"춘천","")))/LEN("춘천"),SUM(LEN($M151:$X151)-LEN(SUBSTITUTE($M151:$X151,"의정부","")))/LEN("의정부"),SUM(LEN($M151:$X151)-LEN(SUBSTITUTE($M151:$X151,"원주","")))/LEN("원주"))</f>
        <v>0</v>
      </c>
      <c r="AJ151" s="147">
        <f t="array" ref="AJ151">(SUM(LEN($M151:$X151)-LEN(SUBSTITUTE($M151:$X151,"청주","")))/LEN("청주"))</f>
        <v>0</v>
      </c>
      <c r="AK151" s="147">
        <f t="array" ref="AK151">(SUM(LEN($M151:$X151)-LEN(SUBSTITUTE($M151:$X151,"인천","")))/LEN("인천"))</f>
        <v>0</v>
      </c>
      <c r="AL151" s="147">
        <f t="array" ref="AL151">SUM(SUM(LEN($M151:X151)-LEN(SUBSTITUTE($M151:X151,"충북","")))/LEN("충북"),SUM(LEN(M151:$X151)-LEN(SUBSTITUTE($M151:$X151,"아산","")))/LEN("아산"))</f>
        <v>0</v>
      </c>
      <c r="AM151" s="147">
        <f t="array" ref="AM151">(SUM(LEN($M151:$X151)-LEN(SUBSTITUTE($M151:$X151,"울산","")))/LEN("울산"))</f>
        <v>0</v>
      </c>
      <c r="AN151" s="147">
        <f t="array" ref="AN151">(SUM(LEN($M151:$X151)-LEN(SUBSTITUTE($M151:$X151,"창원","")))/LEN("창원"))</f>
        <v>0</v>
      </c>
      <c r="AO151" s="147">
        <f t="array" ref="AO151">(SUM(LEN($M151:$X151)-LEN(SUBSTITUTE($M151:$X151,"전주","")))/LEN("전주"))</f>
        <v>0</v>
      </c>
      <c r="AP151" s="176">
        <f t="shared" si="154"/>
        <v>6</v>
      </c>
      <c r="AQ151" s="175">
        <f t="shared" si="155"/>
        <v>0</v>
      </c>
      <c r="AR151" s="174">
        <f t="shared" si="156"/>
        <v>0</v>
      </c>
      <c r="AS151" s="174">
        <f t="shared" si="156"/>
        <v>0</v>
      </c>
      <c r="AT151" s="175">
        <f t="shared" si="157"/>
        <v>6</v>
      </c>
      <c r="AU151" s="174">
        <f t="shared" si="158"/>
        <v>0</v>
      </c>
      <c r="AV151" s="174">
        <f t="shared" si="158"/>
        <v>3</v>
      </c>
      <c r="AW151" s="174">
        <f t="shared" si="158"/>
        <v>3</v>
      </c>
      <c r="AX151" s="174">
        <f t="shared" si="158"/>
        <v>0</v>
      </c>
      <c r="AY151" s="174">
        <f t="shared" si="158"/>
        <v>0</v>
      </c>
      <c r="AZ151" s="174">
        <f t="shared" si="158"/>
        <v>0</v>
      </c>
      <c r="BA151" s="174">
        <f t="shared" si="158"/>
        <v>0</v>
      </c>
      <c r="BB151" s="174">
        <f t="shared" si="158"/>
        <v>0</v>
      </c>
      <c r="BC151" s="174">
        <f t="shared" si="158"/>
        <v>0</v>
      </c>
      <c r="BD151" s="174">
        <f t="shared" si="158"/>
        <v>0</v>
      </c>
      <c r="BE151" s="174">
        <f t="shared" si="158"/>
        <v>0</v>
      </c>
      <c r="BF151" s="640"/>
      <c r="BG151" s="640"/>
      <c r="BH151" t="str">
        <f>IF(G151="","",VLOOKUP(G151,과정코드!$A$2:$B$494,2,0))</f>
        <v>COL0104648</v>
      </c>
      <c r="BI151" s="70"/>
    </row>
    <row r="152" spans="1:61" s="39" customFormat="1" ht="23.1" customHeight="1">
      <c r="A152" s="822"/>
      <c r="B152" s="40">
        <v>133</v>
      </c>
      <c r="C152" s="53" t="s">
        <v>20</v>
      </c>
      <c r="D152" s="41" t="s">
        <v>21</v>
      </c>
      <c r="E152" s="41" t="s">
        <v>21</v>
      </c>
      <c r="F152" s="156"/>
      <c r="G152" s="67" t="s">
        <v>157</v>
      </c>
      <c r="H152" s="93" t="str">
        <f t="shared" si="150"/>
        <v>바로가기</v>
      </c>
      <c r="I152" s="383">
        <v>3</v>
      </c>
      <c r="J152" s="48">
        <v>21</v>
      </c>
      <c r="K152" s="376">
        <v>620</v>
      </c>
      <c r="L152" s="128">
        <v>660</v>
      </c>
      <c r="M152" s="211"/>
      <c r="N152" s="220"/>
      <c r="O152" s="213"/>
      <c r="P152" s="48"/>
      <c r="Q152" s="213" t="s">
        <v>980</v>
      </c>
      <c r="R152" s="48"/>
      <c r="S152" s="213"/>
      <c r="T152" s="227"/>
      <c r="U152" s="264"/>
      <c r="V152" s="227"/>
      <c r="W152" s="213"/>
      <c r="X152" s="220"/>
      <c r="Y152" s="147">
        <f t="shared" si="159"/>
        <v>1</v>
      </c>
      <c r="Z152" s="149">
        <f t="shared" si="151"/>
        <v>1</v>
      </c>
      <c r="AA152" s="150">
        <f t="shared" si="152"/>
        <v>0</v>
      </c>
      <c r="AB152" s="147">
        <f t="array" ref="AB152">(SUM(LEN($M152:$X152)-LEN(SUBSTITUTE($M152:$X152,"역삼","")))/LEN("역삼"))</f>
        <v>0</v>
      </c>
      <c r="AC152" s="147">
        <f t="array" ref="AC152">SUM(SUM(LEN($M152:X152)-LEN(SUBSTITUTE($M152:X152,"선릉","")))/LEN("선릉"),SUM(LEN(M152:$X152)-LEN(SUBSTITUTE($M152:$X152,"가산","")))/LEN("가산"))</f>
        <v>0</v>
      </c>
      <c r="AD152" s="150">
        <f t="shared" si="160"/>
        <v>1</v>
      </c>
      <c r="AE152" s="147">
        <f t="array" ref="AE152">(SUM(LEN($M152:$X152)-LEN(SUBSTITUTE($M152:$X152,"대전","")))/LEN("대전"))</f>
        <v>0</v>
      </c>
      <c r="AF152" s="147">
        <f t="array" ref="AF152">(SUM(LEN($M152:$X152)-LEN(SUBSTITUTE($M152:$X152,"대구","")))/LEN("대구"))</f>
        <v>0</v>
      </c>
      <c r="AG152" s="147">
        <f t="array" ref="AG152">(SUM(LEN($M152:$X152)-LEN(SUBSTITUTE($M152:$X152,"부산","")))/LEN("부산"))</f>
        <v>1</v>
      </c>
      <c r="AH152" s="147">
        <f t="array" ref="AH152">(SUM(LEN($M152:$X152)-LEN(SUBSTITUTE($M152:$X152,"광주","")))/LEN("광주"))</f>
        <v>0</v>
      </c>
      <c r="AI152" s="147">
        <f t="array" ref="AI152">SUM(SUM(LEN($M152:$X152)-LEN(SUBSTITUTE($M152:$X152,"수원","")))/LEN("수원"),SUM(LEN($M152:$X152)-LEN(SUBSTITUTE($M152:$X152,"춘천","")))/LEN("춘천"),SUM(LEN($M152:$X152)-LEN(SUBSTITUTE($M152:$X152,"의정부","")))/LEN("의정부"),SUM(LEN($M152:$X152)-LEN(SUBSTITUTE($M152:$X152,"원주","")))/LEN("원주"))</f>
        <v>0</v>
      </c>
      <c r="AJ152" s="147">
        <f t="array" ref="AJ152">(SUM(LEN($M152:$X152)-LEN(SUBSTITUTE($M152:$X152,"청주","")))/LEN("청주"))</f>
        <v>0</v>
      </c>
      <c r="AK152" s="147">
        <f t="array" ref="AK152">(SUM(LEN($M152:$X152)-LEN(SUBSTITUTE($M152:$X152,"인천","")))/LEN("인천"))</f>
        <v>0</v>
      </c>
      <c r="AL152" s="147">
        <f t="array" ref="AL152">SUM(SUM(LEN($M152:X152)-LEN(SUBSTITUTE($M152:X152,"충북","")))/LEN("충북"),SUM(LEN(M152:$X152)-LEN(SUBSTITUTE($M152:$X152,"아산","")))/LEN("아산"))</f>
        <v>0</v>
      </c>
      <c r="AM152" s="147">
        <f t="array" ref="AM152">(SUM(LEN($M152:$X152)-LEN(SUBSTITUTE($M152:$X152,"울산","")))/LEN("울산"))</f>
        <v>0</v>
      </c>
      <c r="AN152" s="147">
        <f t="array" ref="AN152">(SUM(LEN($M152:$X152)-LEN(SUBSTITUTE($M152:$X152,"창원","")))/LEN("창원"))</f>
        <v>0</v>
      </c>
      <c r="AO152" s="147">
        <f t="array" ref="AO152">(SUM(LEN($M152:$X152)-LEN(SUBSTITUTE($M152:$X152,"전주","")))/LEN("전주"))</f>
        <v>0</v>
      </c>
      <c r="AP152" s="176">
        <f t="shared" si="154"/>
        <v>3</v>
      </c>
      <c r="AQ152" s="175">
        <f t="shared" si="155"/>
        <v>0</v>
      </c>
      <c r="AR152" s="174">
        <f t="shared" si="156"/>
        <v>0</v>
      </c>
      <c r="AS152" s="174">
        <f t="shared" si="156"/>
        <v>0</v>
      </c>
      <c r="AT152" s="175">
        <f t="shared" si="157"/>
        <v>3</v>
      </c>
      <c r="AU152" s="174">
        <f t="shared" si="158"/>
        <v>0</v>
      </c>
      <c r="AV152" s="174">
        <f t="shared" si="158"/>
        <v>0</v>
      </c>
      <c r="AW152" s="174">
        <f t="shared" si="158"/>
        <v>3</v>
      </c>
      <c r="AX152" s="174">
        <f t="shared" si="158"/>
        <v>0</v>
      </c>
      <c r="AY152" s="174">
        <f t="shared" si="158"/>
        <v>0</v>
      </c>
      <c r="AZ152" s="174">
        <f t="shared" si="158"/>
        <v>0</v>
      </c>
      <c r="BA152" s="174">
        <f t="shared" si="158"/>
        <v>0</v>
      </c>
      <c r="BB152" s="174">
        <f t="shared" si="158"/>
        <v>0</v>
      </c>
      <c r="BC152" s="174">
        <f t="shared" si="158"/>
        <v>0</v>
      </c>
      <c r="BD152" s="174">
        <f t="shared" si="158"/>
        <v>0</v>
      </c>
      <c r="BE152" s="174">
        <f t="shared" si="158"/>
        <v>0</v>
      </c>
      <c r="BF152" s="640"/>
      <c r="BG152" s="640"/>
      <c r="BH152" t="str">
        <f>IF(G152="","",VLOOKUP(G152,과정코드!$A$2:$B$494,2,0))</f>
        <v>COL0104649</v>
      </c>
      <c r="BI152" s="70"/>
    </row>
    <row r="153" spans="1:61" s="39" customFormat="1" ht="23.1" customHeight="1">
      <c r="A153" s="822"/>
      <c r="B153" s="40">
        <v>134</v>
      </c>
      <c r="C153" s="53" t="s">
        <v>20</v>
      </c>
      <c r="D153" s="41" t="s">
        <v>21</v>
      </c>
      <c r="E153" s="41" t="s">
        <v>21</v>
      </c>
      <c r="F153" s="156"/>
      <c r="G153" s="67" t="s">
        <v>260</v>
      </c>
      <c r="H153" s="93" t="str">
        <f t="shared" si="150"/>
        <v>바로가기</v>
      </c>
      <c r="I153" s="383">
        <v>3</v>
      </c>
      <c r="J153" s="48">
        <v>18</v>
      </c>
      <c r="K153" s="378">
        <v>580</v>
      </c>
      <c r="L153" s="63">
        <v>640</v>
      </c>
      <c r="M153" s="211"/>
      <c r="N153" s="220"/>
      <c r="O153" s="240"/>
      <c r="P153" s="220"/>
      <c r="Q153" s="213"/>
      <c r="R153" s="48"/>
      <c r="S153" s="213" t="s">
        <v>944</v>
      </c>
      <c r="T153" s="220"/>
      <c r="U153" s="213"/>
      <c r="V153" s="220"/>
      <c r="W153" s="213" t="s">
        <v>233</v>
      </c>
      <c r="X153" s="233"/>
      <c r="Y153" s="147">
        <f t="shared" si="159"/>
        <v>2</v>
      </c>
      <c r="Z153" s="149">
        <f t="shared" si="151"/>
        <v>2</v>
      </c>
      <c r="AA153" s="150">
        <f t="shared" si="152"/>
        <v>0</v>
      </c>
      <c r="AB153" s="147">
        <f t="array" ref="AB153">(SUM(LEN($M153:$X153)-LEN(SUBSTITUTE($M153:$X153,"역삼","")))/LEN("역삼"))</f>
        <v>0</v>
      </c>
      <c r="AC153" s="147">
        <f t="array" ref="AC153">SUM(SUM(LEN($M153:X153)-LEN(SUBSTITUTE($M153:X153,"선릉","")))/LEN("선릉"),SUM(LEN(M153:$X153)-LEN(SUBSTITUTE($M153:$X153,"가산","")))/LEN("가산"))</f>
        <v>0</v>
      </c>
      <c r="AD153" s="150">
        <f t="shared" si="160"/>
        <v>2</v>
      </c>
      <c r="AE153" s="147">
        <f t="array" ref="AE153">(SUM(LEN($M153:$X153)-LEN(SUBSTITUTE($M153:$X153,"대전","")))/LEN("대전"))</f>
        <v>0</v>
      </c>
      <c r="AF153" s="147">
        <f t="array" ref="AF153">(SUM(LEN($M153:$X153)-LEN(SUBSTITUTE($M153:$X153,"대구","")))/LEN("대구"))</f>
        <v>1</v>
      </c>
      <c r="AG153" s="147">
        <f t="array" ref="AG153">(SUM(LEN($M153:$X153)-LEN(SUBSTITUTE($M153:$X153,"부산","")))/LEN("부산"))</f>
        <v>1</v>
      </c>
      <c r="AH153" s="147">
        <f t="array" ref="AH153">(SUM(LEN($M153:$X153)-LEN(SUBSTITUTE($M153:$X153,"광주","")))/LEN("광주"))</f>
        <v>0</v>
      </c>
      <c r="AI153" s="147">
        <f t="array" ref="AI153">SUM(SUM(LEN($M153:$X153)-LEN(SUBSTITUTE($M153:$X153,"수원","")))/LEN("수원"),SUM(LEN($M153:$X153)-LEN(SUBSTITUTE($M153:$X153,"춘천","")))/LEN("춘천"),SUM(LEN($M153:$X153)-LEN(SUBSTITUTE($M153:$X153,"의정부","")))/LEN("의정부"),SUM(LEN($M153:$X153)-LEN(SUBSTITUTE($M153:$X153,"원주","")))/LEN("원주"))</f>
        <v>0</v>
      </c>
      <c r="AJ153" s="147">
        <f t="array" ref="AJ153">(SUM(LEN($M153:$X153)-LEN(SUBSTITUTE($M153:$X153,"청주","")))/LEN("청주"))</f>
        <v>0</v>
      </c>
      <c r="AK153" s="147">
        <f t="array" ref="AK153">(SUM(LEN($M153:$X153)-LEN(SUBSTITUTE($M153:$X153,"인천","")))/LEN("인천"))</f>
        <v>0</v>
      </c>
      <c r="AL153" s="147">
        <f t="array" ref="AL153">SUM(SUM(LEN($M153:X153)-LEN(SUBSTITUTE($M153:X153,"충북","")))/LEN("충북"),SUM(LEN(M153:$X153)-LEN(SUBSTITUTE($M153:$X153,"아산","")))/LEN("아산"))</f>
        <v>0</v>
      </c>
      <c r="AM153" s="147">
        <f t="array" ref="AM153">(SUM(LEN($M153:$X153)-LEN(SUBSTITUTE($M153:$X153,"울산","")))/LEN("울산"))</f>
        <v>0</v>
      </c>
      <c r="AN153" s="147">
        <f t="array" ref="AN153">(SUM(LEN($M153:$X153)-LEN(SUBSTITUTE($M153:$X153,"창원","")))/LEN("창원"))</f>
        <v>0</v>
      </c>
      <c r="AO153" s="147">
        <f t="array" ref="AO153">(SUM(LEN($M153:$X153)-LEN(SUBSTITUTE($M153:$X153,"전주","")))/LEN("전주"))</f>
        <v>0</v>
      </c>
      <c r="AP153" s="176">
        <f t="shared" si="154"/>
        <v>6</v>
      </c>
      <c r="AQ153" s="175">
        <f t="shared" si="155"/>
        <v>0</v>
      </c>
      <c r="AR153" s="174">
        <f t="shared" si="156"/>
        <v>0</v>
      </c>
      <c r="AS153" s="174">
        <f t="shared" si="156"/>
        <v>0</v>
      </c>
      <c r="AT153" s="175">
        <f t="shared" si="157"/>
        <v>6</v>
      </c>
      <c r="AU153" s="174">
        <f t="shared" si="158"/>
        <v>0</v>
      </c>
      <c r="AV153" s="174">
        <f t="shared" si="158"/>
        <v>3</v>
      </c>
      <c r="AW153" s="174">
        <f t="shared" si="158"/>
        <v>3</v>
      </c>
      <c r="AX153" s="174">
        <f t="shared" si="158"/>
        <v>0</v>
      </c>
      <c r="AY153" s="174">
        <f t="shared" si="158"/>
        <v>0</v>
      </c>
      <c r="AZ153" s="174">
        <f t="shared" si="158"/>
        <v>0</v>
      </c>
      <c r="BA153" s="174">
        <f t="shared" si="158"/>
        <v>0</v>
      </c>
      <c r="BB153" s="174">
        <f t="shared" si="158"/>
        <v>0</v>
      </c>
      <c r="BC153" s="174">
        <f t="shared" si="158"/>
        <v>0</v>
      </c>
      <c r="BD153" s="174">
        <f t="shared" si="158"/>
        <v>0</v>
      </c>
      <c r="BE153" s="174">
        <f t="shared" si="158"/>
        <v>0</v>
      </c>
      <c r="BF153" s="640"/>
      <c r="BG153" s="640"/>
      <c r="BH153" t="str">
        <f>IF(G153="","",VLOOKUP(G153,과정코드!$A$2:$B$494,2,0))</f>
        <v>COL0104651</v>
      </c>
      <c r="BI153" s="70"/>
    </row>
    <row r="154" spans="1:61" s="39" customFormat="1" ht="23.1" customHeight="1">
      <c r="A154" s="555" t="s">
        <v>2569</v>
      </c>
      <c r="B154" s="40">
        <v>135</v>
      </c>
      <c r="C154" s="53" t="s">
        <v>20</v>
      </c>
      <c r="D154" s="41" t="s">
        <v>21</v>
      </c>
      <c r="E154" s="41" t="s">
        <v>21</v>
      </c>
      <c r="F154" s="156"/>
      <c r="G154" s="384" t="s">
        <v>261</v>
      </c>
      <c r="H154" s="93" t="str">
        <f t="shared" si="150"/>
        <v>바로가기</v>
      </c>
      <c r="I154" s="383">
        <v>3</v>
      </c>
      <c r="J154" s="48">
        <v>18</v>
      </c>
      <c r="K154" s="378">
        <v>580</v>
      </c>
      <c r="L154" s="63">
        <v>640</v>
      </c>
      <c r="M154" s="211"/>
      <c r="N154" s="48"/>
      <c r="O154" s="213"/>
      <c r="P154" s="220"/>
      <c r="Q154" s="211"/>
      <c r="R154" s="48"/>
      <c r="S154" s="240"/>
      <c r="T154" s="48"/>
      <c r="U154" s="213" t="s">
        <v>992</v>
      </c>
      <c r="V154" s="233"/>
      <c r="W154" s="213"/>
      <c r="X154" s="44"/>
      <c r="Y154" s="147">
        <f t="shared" si="159"/>
        <v>1</v>
      </c>
      <c r="Z154" s="149">
        <f t="shared" si="151"/>
        <v>1</v>
      </c>
      <c r="AA154" s="150">
        <f t="shared" si="152"/>
        <v>0</v>
      </c>
      <c r="AB154" s="147">
        <f t="array" ref="AB154">(SUM(LEN($M154:$X154)-LEN(SUBSTITUTE($M154:$X154,"역삼","")))/LEN("역삼"))</f>
        <v>0</v>
      </c>
      <c r="AC154" s="147">
        <f t="array" ref="AC154">SUM(SUM(LEN($M154:X154)-LEN(SUBSTITUTE($M154:X154,"선릉","")))/LEN("선릉"),SUM(LEN(M154:$X154)-LEN(SUBSTITUTE($M154:$X154,"가산","")))/LEN("가산"))</f>
        <v>0</v>
      </c>
      <c r="AD154" s="150">
        <f t="shared" si="160"/>
        <v>1</v>
      </c>
      <c r="AE154" s="147">
        <f t="array" ref="AE154">(SUM(LEN($M154:$X154)-LEN(SUBSTITUTE($M154:$X154,"대전","")))/LEN("대전"))</f>
        <v>0</v>
      </c>
      <c r="AF154" s="147">
        <f t="array" ref="AF154">(SUM(LEN($M154:$X154)-LEN(SUBSTITUTE($M154:$X154,"대구","")))/LEN("대구"))</f>
        <v>0</v>
      </c>
      <c r="AG154" s="147">
        <f t="array" ref="AG154">(SUM(LEN($M154:$X154)-LEN(SUBSTITUTE($M154:$X154,"부산","")))/LEN("부산"))</f>
        <v>1</v>
      </c>
      <c r="AH154" s="147">
        <f t="array" ref="AH154">(SUM(LEN($M154:$X154)-LEN(SUBSTITUTE($M154:$X154,"광주","")))/LEN("광주"))</f>
        <v>0</v>
      </c>
      <c r="AI154" s="147">
        <f t="array" ref="AI154">SUM(SUM(LEN($M154:$X154)-LEN(SUBSTITUTE($M154:$X154,"수원","")))/LEN("수원"),SUM(LEN($M154:$X154)-LEN(SUBSTITUTE($M154:$X154,"춘천","")))/LEN("춘천"),SUM(LEN($M154:$X154)-LEN(SUBSTITUTE($M154:$X154,"의정부","")))/LEN("의정부"),SUM(LEN($M154:$X154)-LEN(SUBSTITUTE($M154:$X154,"원주","")))/LEN("원주"))</f>
        <v>0</v>
      </c>
      <c r="AJ154" s="147">
        <f t="array" ref="AJ154">(SUM(LEN($M154:$X154)-LEN(SUBSTITUTE($M154:$X154,"청주","")))/LEN("청주"))</f>
        <v>0</v>
      </c>
      <c r="AK154" s="147">
        <f t="array" ref="AK154">(SUM(LEN($M154:$X154)-LEN(SUBSTITUTE($M154:$X154,"인천","")))/LEN("인천"))</f>
        <v>0</v>
      </c>
      <c r="AL154" s="147">
        <f t="array" ref="AL154">SUM(SUM(LEN($M154:X154)-LEN(SUBSTITUTE($M154:X154,"충북","")))/LEN("충북"),SUM(LEN(M154:$X154)-LEN(SUBSTITUTE($M154:$X154,"아산","")))/LEN("아산"))</f>
        <v>0</v>
      </c>
      <c r="AM154" s="147">
        <f t="array" ref="AM154">(SUM(LEN($M154:$X154)-LEN(SUBSTITUTE($M154:$X154,"울산","")))/LEN("울산"))</f>
        <v>0</v>
      </c>
      <c r="AN154" s="147">
        <f t="array" ref="AN154">(SUM(LEN($M154:$X154)-LEN(SUBSTITUTE($M154:$X154,"창원","")))/LEN("창원"))</f>
        <v>0</v>
      </c>
      <c r="AO154" s="147">
        <f t="array" ref="AO154">(SUM(LEN($M154:$X154)-LEN(SUBSTITUTE($M154:$X154,"전주","")))/LEN("전주"))</f>
        <v>0</v>
      </c>
      <c r="AP154" s="176">
        <f t="shared" si="154"/>
        <v>3</v>
      </c>
      <c r="AQ154" s="175">
        <f t="shared" si="155"/>
        <v>0</v>
      </c>
      <c r="AR154" s="174">
        <f t="shared" si="156"/>
        <v>0</v>
      </c>
      <c r="AS154" s="174">
        <f t="shared" si="156"/>
        <v>0</v>
      </c>
      <c r="AT154" s="175">
        <f t="shared" si="157"/>
        <v>3</v>
      </c>
      <c r="AU154" s="174">
        <f t="shared" si="158"/>
        <v>0</v>
      </c>
      <c r="AV154" s="174">
        <f t="shared" si="158"/>
        <v>0</v>
      </c>
      <c r="AW154" s="174">
        <f t="shared" si="158"/>
        <v>3</v>
      </c>
      <c r="AX154" s="174">
        <f t="shared" si="158"/>
        <v>0</v>
      </c>
      <c r="AY154" s="174">
        <f t="shared" si="158"/>
        <v>0</v>
      </c>
      <c r="AZ154" s="174">
        <f t="shared" si="158"/>
        <v>0</v>
      </c>
      <c r="BA154" s="174">
        <f t="shared" si="158"/>
        <v>0</v>
      </c>
      <c r="BB154" s="174">
        <f t="shared" si="158"/>
        <v>0</v>
      </c>
      <c r="BC154" s="174">
        <f t="shared" si="158"/>
        <v>0</v>
      </c>
      <c r="BD154" s="174">
        <f t="shared" si="158"/>
        <v>0</v>
      </c>
      <c r="BE154" s="174">
        <f t="shared" si="158"/>
        <v>0</v>
      </c>
      <c r="BF154" s="640"/>
      <c r="BG154" s="640"/>
      <c r="BH154" t="str">
        <f>IF(G154="","",VLOOKUP(G154,과정코드!$A$2:$B$494,2,0))</f>
        <v>COL0104654</v>
      </c>
      <c r="BI154" s="70"/>
    </row>
    <row r="155" spans="1:61" s="39" customFormat="1" ht="23.1" customHeight="1">
      <c r="A155" s="823" t="s">
        <v>1246</v>
      </c>
      <c r="B155" s="40">
        <v>136</v>
      </c>
      <c r="C155" s="53" t="s">
        <v>20</v>
      </c>
      <c r="D155" s="41" t="s">
        <v>21</v>
      </c>
      <c r="E155" s="41"/>
      <c r="F155" s="156"/>
      <c r="G155" s="384" t="s">
        <v>262</v>
      </c>
      <c r="H155" s="93" t="str">
        <f t="shared" si="150"/>
        <v>바로가기</v>
      </c>
      <c r="I155" s="383">
        <v>3</v>
      </c>
      <c r="J155" s="48">
        <v>21</v>
      </c>
      <c r="K155" s="376">
        <v>620</v>
      </c>
      <c r="L155" s="128">
        <v>660</v>
      </c>
      <c r="M155" s="211"/>
      <c r="N155" s="44"/>
      <c r="O155" s="213"/>
      <c r="P155" s="220" t="s">
        <v>991</v>
      </c>
      <c r="Q155" s="213"/>
      <c r="R155" s="220"/>
      <c r="S155" s="232"/>
      <c r="T155" s="48"/>
      <c r="U155" s="213"/>
      <c r="V155" s="227"/>
      <c r="W155" s="211" t="s">
        <v>990</v>
      </c>
      <c r="X155" s="48" t="s">
        <v>989</v>
      </c>
      <c r="Y155" s="147">
        <f t="shared" si="159"/>
        <v>3</v>
      </c>
      <c r="Z155" s="149">
        <f t="shared" si="151"/>
        <v>3</v>
      </c>
      <c r="AA155" s="150">
        <f t="shared" si="152"/>
        <v>0</v>
      </c>
      <c r="AB155" s="147">
        <f t="array" ref="AB155">(SUM(LEN($M155:$X155)-LEN(SUBSTITUTE($M155:$X155,"역삼","")))/LEN("역삼"))</f>
        <v>0</v>
      </c>
      <c r="AC155" s="147">
        <f t="array" ref="AC155">SUM(SUM(LEN($M155:X155)-LEN(SUBSTITUTE($M155:X155,"선릉","")))/LEN("선릉"),SUM(LEN(M155:$X155)-LEN(SUBSTITUTE($M155:$X155,"가산","")))/LEN("가산"))</f>
        <v>0</v>
      </c>
      <c r="AD155" s="150">
        <f t="shared" si="160"/>
        <v>3</v>
      </c>
      <c r="AE155" s="147">
        <f t="array" ref="AE155">(SUM(LEN($M155:$X155)-LEN(SUBSTITUTE($M155:$X155,"대전","")))/LEN("대전"))</f>
        <v>0</v>
      </c>
      <c r="AF155" s="147">
        <f t="array" ref="AF155">(SUM(LEN($M155:$X155)-LEN(SUBSTITUTE($M155:$X155,"대구","")))/LEN("대구"))</f>
        <v>1</v>
      </c>
      <c r="AG155" s="147">
        <f t="array" ref="AG155">(SUM(LEN($M155:$X155)-LEN(SUBSTITUTE($M155:$X155,"부산","")))/LEN("부산"))</f>
        <v>2</v>
      </c>
      <c r="AH155" s="147">
        <f t="array" ref="AH155">(SUM(LEN($M155:$X155)-LEN(SUBSTITUTE($M155:$X155,"광주","")))/LEN("광주"))</f>
        <v>0</v>
      </c>
      <c r="AI155" s="147">
        <f t="array" ref="AI155">SUM(SUM(LEN($M155:$X155)-LEN(SUBSTITUTE($M155:$X155,"수원","")))/LEN("수원"),SUM(LEN($M155:$X155)-LEN(SUBSTITUTE($M155:$X155,"춘천","")))/LEN("춘천"),SUM(LEN($M155:$X155)-LEN(SUBSTITUTE($M155:$X155,"의정부","")))/LEN("의정부"),SUM(LEN($M155:$X155)-LEN(SUBSTITUTE($M155:$X155,"원주","")))/LEN("원주"))</f>
        <v>0</v>
      </c>
      <c r="AJ155" s="147">
        <f t="array" ref="AJ155">(SUM(LEN($M155:$X155)-LEN(SUBSTITUTE($M155:$X155,"청주","")))/LEN("청주"))</f>
        <v>0</v>
      </c>
      <c r="AK155" s="147">
        <f t="array" ref="AK155">(SUM(LEN($M155:$X155)-LEN(SUBSTITUTE($M155:$X155,"인천","")))/LEN("인천"))</f>
        <v>0</v>
      </c>
      <c r="AL155" s="147">
        <f t="array" ref="AL155">SUM(SUM(LEN($M155:X155)-LEN(SUBSTITUTE($M155:X155,"충북","")))/LEN("충북"),SUM(LEN(M155:$X155)-LEN(SUBSTITUTE($M155:$X155,"아산","")))/LEN("아산"))</f>
        <v>0</v>
      </c>
      <c r="AM155" s="147">
        <f t="array" ref="AM155">(SUM(LEN($M155:$X155)-LEN(SUBSTITUTE($M155:$X155,"울산","")))/LEN("울산"))</f>
        <v>0</v>
      </c>
      <c r="AN155" s="147">
        <f t="array" ref="AN155">(SUM(LEN($M155:$X155)-LEN(SUBSTITUTE($M155:$X155,"창원","")))/LEN("창원"))</f>
        <v>0</v>
      </c>
      <c r="AO155" s="147">
        <f t="array" ref="AO155">(SUM(LEN($M155:$X155)-LEN(SUBSTITUTE($M155:$X155,"전주","")))/LEN("전주"))</f>
        <v>0</v>
      </c>
      <c r="AP155" s="176">
        <f t="shared" si="154"/>
        <v>9</v>
      </c>
      <c r="AQ155" s="175">
        <f t="shared" si="155"/>
        <v>0</v>
      </c>
      <c r="AR155" s="174">
        <f t="shared" si="156"/>
        <v>0</v>
      </c>
      <c r="AS155" s="174">
        <f t="shared" si="156"/>
        <v>0</v>
      </c>
      <c r="AT155" s="175">
        <f t="shared" si="157"/>
        <v>9</v>
      </c>
      <c r="AU155" s="174">
        <f t="shared" si="158"/>
        <v>0</v>
      </c>
      <c r="AV155" s="174">
        <f t="shared" si="158"/>
        <v>3</v>
      </c>
      <c r="AW155" s="174">
        <f t="shared" si="158"/>
        <v>6</v>
      </c>
      <c r="AX155" s="174">
        <f t="shared" si="158"/>
        <v>0</v>
      </c>
      <c r="AY155" s="174">
        <f t="shared" si="158"/>
        <v>0</v>
      </c>
      <c r="AZ155" s="174">
        <f t="shared" si="158"/>
        <v>0</v>
      </c>
      <c r="BA155" s="174">
        <f t="shared" si="158"/>
        <v>0</v>
      </c>
      <c r="BB155" s="174">
        <f t="shared" si="158"/>
        <v>0</v>
      </c>
      <c r="BC155" s="174">
        <f t="shared" si="158"/>
        <v>0</v>
      </c>
      <c r="BD155" s="174">
        <f t="shared" si="158"/>
        <v>0</v>
      </c>
      <c r="BE155" s="174">
        <f t="shared" si="158"/>
        <v>0</v>
      </c>
      <c r="BF155" s="640"/>
      <c r="BG155" s="640"/>
      <c r="BH155" t="str">
        <f>IF(G155="","",VLOOKUP(G155,과정코드!$A$2:$B$494,2,0))</f>
        <v>COL0104655</v>
      </c>
      <c r="BI155" s="70"/>
    </row>
    <row r="156" spans="1:61" s="39" customFormat="1" ht="23.1" customHeight="1">
      <c r="A156" s="823"/>
      <c r="B156" s="40">
        <v>137</v>
      </c>
      <c r="C156" s="53" t="s">
        <v>20</v>
      </c>
      <c r="D156" s="41" t="s">
        <v>21</v>
      </c>
      <c r="E156" s="55"/>
      <c r="F156" s="143"/>
      <c r="G156" s="111" t="s">
        <v>263</v>
      </c>
      <c r="H156" s="93" t="str">
        <f t="shared" si="150"/>
        <v>바로가기</v>
      </c>
      <c r="I156" s="383">
        <v>2</v>
      </c>
      <c r="J156" s="44">
        <v>14</v>
      </c>
      <c r="K156" s="378">
        <v>570</v>
      </c>
      <c r="L156" s="63">
        <v>620</v>
      </c>
      <c r="M156" s="211"/>
      <c r="N156" s="44"/>
      <c r="O156" s="213"/>
      <c r="P156" s="220"/>
      <c r="Q156" s="213" t="s">
        <v>987</v>
      </c>
      <c r="R156" s="220" t="s">
        <v>986</v>
      </c>
      <c r="S156" s="213"/>
      <c r="T156" s="48"/>
      <c r="U156" s="213"/>
      <c r="V156" s="44" t="s">
        <v>952</v>
      </c>
      <c r="W156" s="211"/>
      <c r="X156" s="44"/>
      <c r="Y156" s="147">
        <f t="shared" si="159"/>
        <v>3</v>
      </c>
      <c r="Z156" s="149">
        <f t="shared" si="151"/>
        <v>3</v>
      </c>
      <c r="AA156" s="150">
        <f t="shared" si="152"/>
        <v>0</v>
      </c>
      <c r="AB156" s="147">
        <f t="array" ref="AB156">(SUM(LEN($M156:$X156)-LEN(SUBSTITUTE($M156:$X156,"역삼","")))/LEN("역삼"))</f>
        <v>0</v>
      </c>
      <c r="AC156" s="147">
        <f t="array" ref="AC156">SUM(SUM(LEN($M156:X156)-LEN(SUBSTITUTE($M156:X156,"선릉","")))/LEN("선릉"),SUM(LEN(M156:$X156)-LEN(SUBSTITUTE($M156:$X156,"가산","")))/LEN("가산"))</f>
        <v>0</v>
      </c>
      <c r="AD156" s="150">
        <f t="shared" si="160"/>
        <v>3</v>
      </c>
      <c r="AE156" s="147">
        <f t="array" ref="AE156">(SUM(LEN($M156:$X156)-LEN(SUBSTITUTE($M156:$X156,"대전","")))/LEN("대전"))</f>
        <v>0</v>
      </c>
      <c r="AF156" s="147">
        <f t="array" ref="AF156">(SUM(LEN($M156:$X156)-LEN(SUBSTITUTE($M156:$X156,"대구","")))/LEN("대구"))</f>
        <v>1</v>
      </c>
      <c r="AG156" s="147">
        <f t="array" ref="AG156">(SUM(LEN($M156:$X156)-LEN(SUBSTITUTE($M156:$X156,"부산","")))/LEN("부산"))</f>
        <v>2</v>
      </c>
      <c r="AH156" s="147">
        <f t="array" ref="AH156">(SUM(LEN($M156:$X156)-LEN(SUBSTITUTE($M156:$X156,"광주","")))/LEN("광주"))</f>
        <v>0</v>
      </c>
      <c r="AI156" s="147">
        <f t="array" ref="AI156">SUM(SUM(LEN($M156:$X156)-LEN(SUBSTITUTE($M156:$X156,"수원","")))/LEN("수원"),SUM(LEN($M156:$X156)-LEN(SUBSTITUTE($M156:$X156,"춘천","")))/LEN("춘천"),SUM(LEN($M156:$X156)-LEN(SUBSTITUTE($M156:$X156,"의정부","")))/LEN("의정부"),SUM(LEN($M156:$X156)-LEN(SUBSTITUTE($M156:$X156,"원주","")))/LEN("원주"))</f>
        <v>0</v>
      </c>
      <c r="AJ156" s="147">
        <f t="array" ref="AJ156">(SUM(LEN($M156:$X156)-LEN(SUBSTITUTE($M156:$X156,"청주","")))/LEN("청주"))</f>
        <v>0</v>
      </c>
      <c r="AK156" s="147">
        <f t="array" ref="AK156">(SUM(LEN($M156:$X156)-LEN(SUBSTITUTE($M156:$X156,"인천","")))/LEN("인천"))</f>
        <v>0</v>
      </c>
      <c r="AL156" s="147">
        <f t="array" ref="AL156">SUM(SUM(LEN($M156:X156)-LEN(SUBSTITUTE($M156:X156,"충북","")))/LEN("충북"),SUM(LEN(M156:$X156)-LEN(SUBSTITUTE($M156:$X156,"아산","")))/LEN("아산"))</f>
        <v>0</v>
      </c>
      <c r="AM156" s="147">
        <f t="array" ref="AM156">(SUM(LEN($M156:$X156)-LEN(SUBSTITUTE($M156:$X156,"울산","")))/LEN("울산"))</f>
        <v>0</v>
      </c>
      <c r="AN156" s="147">
        <f t="array" ref="AN156">(SUM(LEN($M156:$X156)-LEN(SUBSTITUTE($M156:$X156,"창원","")))/LEN("창원"))</f>
        <v>0</v>
      </c>
      <c r="AO156" s="147">
        <f t="array" ref="AO156">(SUM(LEN($M156:$X156)-LEN(SUBSTITUTE($M156:$X156,"전주","")))/LEN("전주"))</f>
        <v>0</v>
      </c>
      <c r="AP156" s="176">
        <f t="shared" si="154"/>
        <v>6</v>
      </c>
      <c r="AQ156" s="175">
        <f t="shared" si="155"/>
        <v>0</v>
      </c>
      <c r="AR156" s="174">
        <f t="shared" si="156"/>
        <v>0</v>
      </c>
      <c r="AS156" s="174">
        <f t="shared" si="156"/>
        <v>0</v>
      </c>
      <c r="AT156" s="175">
        <f t="shared" si="157"/>
        <v>6</v>
      </c>
      <c r="AU156" s="174">
        <f t="shared" si="158"/>
        <v>0</v>
      </c>
      <c r="AV156" s="174">
        <f t="shared" si="158"/>
        <v>2</v>
      </c>
      <c r="AW156" s="174">
        <f t="shared" si="158"/>
        <v>4</v>
      </c>
      <c r="AX156" s="174">
        <f t="shared" si="158"/>
        <v>0</v>
      </c>
      <c r="AY156" s="174">
        <f t="shared" si="158"/>
        <v>0</v>
      </c>
      <c r="AZ156" s="174">
        <f t="shared" si="158"/>
        <v>0</v>
      </c>
      <c r="BA156" s="174">
        <f t="shared" si="158"/>
        <v>0</v>
      </c>
      <c r="BB156" s="174">
        <f t="shared" si="158"/>
        <v>0</v>
      </c>
      <c r="BC156" s="174">
        <f t="shared" si="158"/>
        <v>0</v>
      </c>
      <c r="BD156" s="174">
        <f t="shared" si="158"/>
        <v>0</v>
      </c>
      <c r="BE156" s="174">
        <f t="shared" si="158"/>
        <v>0</v>
      </c>
      <c r="BF156" s="640"/>
      <c r="BG156" s="640"/>
      <c r="BH156" t="str">
        <f>IF(G156="","",VLOOKUP(G156,과정코드!$A$2:$B$494,2,0))</f>
        <v>COL0104656</v>
      </c>
      <c r="BI156" s="70"/>
    </row>
    <row r="157" spans="1:61" s="234" customFormat="1" ht="23.1" customHeight="1">
      <c r="A157" s="823"/>
      <c r="B157" s="40">
        <v>138</v>
      </c>
      <c r="C157" s="53" t="s">
        <v>20</v>
      </c>
      <c r="D157" s="41" t="s">
        <v>21</v>
      </c>
      <c r="E157" s="64"/>
      <c r="F157" s="239"/>
      <c r="G157" s="113" t="s">
        <v>981</v>
      </c>
      <c r="H157" s="93" t="str">
        <f t="shared" si="150"/>
        <v>바로가기</v>
      </c>
      <c r="I157" s="42">
        <v>3</v>
      </c>
      <c r="J157" s="48">
        <v>21</v>
      </c>
      <c r="K157" s="379">
        <v>620</v>
      </c>
      <c r="L157" s="238">
        <v>660</v>
      </c>
      <c r="M157" s="213" t="s">
        <v>790</v>
      </c>
      <c r="N157" s="237"/>
      <c r="O157" s="213" t="s">
        <v>980</v>
      </c>
      <c r="P157" s="220"/>
      <c r="Q157" s="211"/>
      <c r="R157" s="48" t="s">
        <v>106</v>
      </c>
      <c r="S157" s="213"/>
      <c r="T157" s="48" t="s">
        <v>73</v>
      </c>
      <c r="U157" s="213"/>
      <c r="V157" s="48" t="s">
        <v>790</v>
      </c>
      <c r="W157" s="213"/>
      <c r="X157" s="220"/>
      <c r="Y157" s="236">
        <f t="shared" si="159"/>
        <v>5</v>
      </c>
      <c r="Z157" s="149">
        <f t="shared" si="151"/>
        <v>5</v>
      </c>
      <c r="AA157" s="150">
        <f t="shared" si="152"/>
        <v>0</v>
      </c>
      <c r="AB157" s="147">
        <f t="array" ref="AB157">(SUM(LEN($M157:$X157)-LEN(SUBSTITUTE($M157:$X157,"역삼","")))/LEN("역삼"))</f>
        <v>0</v>
      </c>
      <c r="AC157" s="147">
        <f t="array" ref="AC157">SUM(SUM(LEN($M157:X157)-LEN(SUBSTITUTE($M157:X157,"선릉","")))/LEN("선릉"),SUM(LEN(M157:$X157)-LEN(SUBSTITUTE($M157:$X157,"가산","")))/LEN("가산"))</f>
        <v>0</v>
      </c>
      <c r="AD157" s="150">
        <f t="shared" si="160"/>
        <v>5</v>
      </c>
      <c r="AE157" s="147">
        <f t="array" ref="AE157">(SUM(LEN($M157:$X157)-LEN(SUBSTITUTE($M157:$X157,"대전","")))/LEN("대전"))</f>
        <v>0</v>
      </c>
      <c r="AF157" s="147">
        <f t="array" ref="AF157">(SUM(LEN($M157:$X157)-LEN(SUBSTITUTE($M157:$X157,"대구","")))/LEN("대구"))</f>
        <v>0</v>
      </c>
      <c r="AG157" s="147">
        <f t="array" ref="AG157">(SUM(LEN($M157:$X157)-LEN(SUBSTITUTE($M157:$X157,"부산","")))/LEN("부산"))</f>
        <v>5</v>
      </c>
      <c r="AH157" s="147">
        <f t="array" ref="AH157">(SUM(LEN($M157:$X157)-LEN(SUBSTITUTE($M157:$X157,"광주","")))/LEN("광주"))</f>
        <v>0</v>
      </c>
      <c r="AI157" s="147">
        <f t="array" ref="AI157">SUM(SUM(LEN($M157:$X157)-LEN(SUBSTITUTE($M157:$X157,"수원","")))/LEN("수원"),SUM(LEN($M157:$X157)-LEN(SUBSTITUTE($M157:$X157,"춘천","")))/LEN("춘천"),SUM(LEN($M157:$X157)-LEN(SUBSTITUTE($M157:$X157,"의정부","")))/LEN("의정부"),SUM(LEN($M157:$X157)-LEN(SUBSTITUTE($M157:$X157,"원주","")))/LEN("원주"))</f>
        <v>0</v>
      </c>
      <c r="AJ157" s="147">
        <f t="array" ref="AJ157">(SUM(LEN($M157:$X157)-LEN(SUBSTITUTE($M157:$X157,"청주","")))/LEN("청주"))</f>
        <v>0</v>
      </c>
      <c r="AK157" s="147">
        <f t="array" ref="AK157">(SUM(LEN($M157:$X157)-LEN(SUBSTITUTE($M157:$X157,"인천","")))/LEN("인천"))</f>
        <v>0</v>
      </c>
      <c r="AL157" s="147">
        <f t="array" ref="AL157">SUM(SUM(LEN($M157:X157)-LEN(SUBSTITUTE($M157:X157,"충북","")))/LEN("충북"),SUM(LEN(M157:$X157)-LEN(SUBSTITUTE($M157:$X157,"아산","")))/LEN("아산"))</f>
        <v>0</v>
      </c>
      <c r="AM157" s="147">
        <f t="array" ref="AM157">(SUM(LEN($M157:$X157)-LEN(SUBSTITUTE($M157:$X157,"울산","")))/LEN("울산"))</f>
        <v>0</v>
      </c>
      <c r="AN157" s="147">
        <f t="array" ref="AN157">(SUM(LEN($M157:$X157)-LEN(SUBSTITUTE($M157:$X157,"창원","")))/LEN("창원"))</f>
        <v>0</v>
      </c>
      <c r="AO157" s="147">
        <f t="array" ref="AO157">(SUM(LEN($M157:$X157)-LEN(SUBSTITUTE($M157:$X157,"전주","")))/LEN("전주"))</f>
        <v>0</v>
      </c>
      <c r="AP157" s="176">
        <f t="shared" si="154"/>
        <v>15</v>
      </c>
      <c r="AQ157" s="175">
        <f t="shared" si="155"/>
        <v>0</v>
      </c>
      <c r="AR157" s="174">
        <f t="shared" si="156"/>
        <v>0</v>
      </c>
      <c r="AS157" s="174">
        <f t="shared" si="156"/>
        <v>0</v>
      </c>
      <c r="AT157" s="175">
        <f t="shared" si="157"/>
        <v>15</v>
      </c>
      <c r="AU157" s="235">
        <f t="shared" si="158"/>
        <v>0</v>
      </c>
      <c r="AV157" s="235">
        <f t="shared" si="158"/>
        <v>0</v>
      </c>
      <c r="AW157" s="235">
        <f t="shared" si="158"/>
        <v>15</v>
      </c>
      <c r="AX157" s="235">
        <f t="shared" si="158"/>
        <v>0</v>
      </c>
      <c r="AY157" s="235">
        <f t="shared" si="158"/>
        <v>0</v>
      </c>
      <c r="AZ157" s="235">
        <f t="shared" si="158"/>
        <v>0</v>
      </c>
      <c r="BA157" s="235">
        <f t="shared" si="158"/>
        <v>0</v>
      </c>
      <c r="BB157" s="235">
        <f t="shared" si="158"/>
        <v>0</v>
      </c>
      <c r="BC157" s="235">
        <f t="shared" si="158"/>
        <v>0</v>
      </c>
      <c r="BD157" s="235">
        <f t="shared" si="158"/>
        <v>0</v>
      </c>
      <c r="BE157" s="235">
        <f t="shared" si="158"/>
        <v>0</v>
      </c>
      <c r="BF157" s="642"/>
      <c r="BG157" s="642"/>
      <c r="BH157" t="str">
        <f>IF(G157="","",VLOOKUP(G157,과정코드!$A$2:$B$494,2,0))</f>
        <v>COL0104658</v>
      </c>
      <c r="BI157" s="615"/>
    </row>
    <row r="158" spans="1:61" s="234" customFormat="1" ht="23.1" customHeight="1">
      <c r="A158" s="823"/>
      <c r="B158" s="40">
        <v>139</v>
      </c>
      <c r="C158" s="53" t="s">
        <v>20</v>
      </c>
      <c r="D158" s="41" t="s">
        <v>21</v>
      </c>
      <c r="E158" s="64"/>
      <c r="F158" s="239"/>
      <c r="G158" s="111" t="s">
        <v>265</v>
      </c>
      <c r="H158" s="93" t="str">
        <f t="shared" si="150"/>
        <v>바로가기</v>
      </c>
      <c r="I158" s="42">
        <v>3</v>
      </c>
      <c r="J158" s="48">
        <v>21</v>
      </c>
      <c r="K158" s="379">
        <v>620</v>
      </c>
      <c r="L158" s="238">
        <v>660</v>
      </c>
      <c r="M158" s="211"/>
      <c r="N158" s="220" t="s">
        <v>264</v>
      </c>
      <c r="O158" s="213"/>
      <c r="P158" s="220" t="s">
        <v>266</v>
      </c>
      <c r="Q158" s="211"/>
      <c r="R158" s="220" t="s">
        <v>977</v>
      </c>
      <c r="S158" s="211"/>
      <c r="T158" s="48" t="s">
        <v>113</v>
      </c>
      <c r="U158" s="211"/>
      <c r="V158" s="220" t="s">
        <v>976</v>
      </c>
      <c r="W158" s="211"/>
      <c r="X158" s="220" t="s">
        <v>975</v>
      </c>
      <c r="Y158" s="236">
        <f t="shared" si="159"/>
        <v>6</v>
      </c>
      <c r="Z158" s="149">
        <f t="shared" si="151"/>
        <v>6</v>
      </c>
      <c r="AA158" s="150">
        <f t="shared" si="152"/>
        <v>0</v>
      </c>
      <c r="AB158" s="147">
        <f t="array" ref="AB158">(SUM(LEN($M158:$X158)-LEN(SUBSTITUTE($M158:$X158,"역삼","")))/LEN("역삼"))</f>
        <v>0</v>
      </c>
      <c r="AC158" s="147">
        <f t="array" ref="AC158">SUM(SUM(LEN($M158:X158)-LEN(SUBSTITUTE($M158:X158,"선릉","")))/LEN("선릉"),SUM(LEN(M158:$X158)-LEN(SUBSTITUTE($M158:$X158,"가산","")))/LEN("가산"))</f>
        <v>0</v>
      </c>
      <c r="AD158" s="150">
        <f t="shared" si="160"/>
        <v>6</v>
      </c>
      <c r="AE158" s="147">
        <f t="array" ref="AE158">(SUM(LEN($M158:$X158)-LEN(SUBSTITUTE($M158:$X158,"대전","")))/LEN("대전"))</f>
        <v>0</v>
      </c>
      <c r="AF158" s="147">
        <f t="array" ref="AF158">(SUM(LEN($M158:$X158)-LEN(SUBSTITUTE($M158:$X158,"대구","")))/LEN("대구"))</f>
        <v>0</v>
      </c>
      <c r="AG158" s="147">
        <f t="array" ref="AG158">(SUM(LEN($M158:$X158)-LEN(SUBSTITUTE($M158:$X158,"부산","")))/LEN("부산"))</f>
        <v>6</v>
      </c>
      <c r="AH158" s="147">
        <f t="array" ref="AH158">(SUM(LEN($M158:$X158)-LEN(SUBSTITUTE($M158:$X158,"광주","")))/LEN("광주"))</f>
        <v>0</v>
      </c>
      <c r="AI158" s="147">
        <f t="array" ref="AI158">SUM(SUM(LEN($M158:$X158)-LEN(SUBSTITUTE($M158:$X158,"수원","")))/LEN("수원"),SUM(LEN($M158:$X158)-LEN(SUBSTITUTE($M158:$X158,"춘천","")))/LEN("춘천"),SUM(LEN($M158:$X158)-LEN(SUBSTITUTE($M158:$X158,"의정부","")))/LEN("의정부"),SUM(LEN($M158:$X158)-LEN(SUBSTITUTE($M158:$X158,"원주","")))/LEN("원주"))</f>
        <v>0</v>
      </c>
      <c r="AJ158" s="147">
        <f t="array" ref="AJ158">(SUM(LEN($M158:$X158)-LEN(SUBSTITUTE($M158:$X158,"청주","")))/LEN("청주"))</f>
        <v>0</v>
      </c>
      <c r="AK158" s="147">
        <f t="array" ref="AK158">(SUM(LEN($M158:$X158)-LEN(SUBSTITUTE($M158:$X158,"인천","")))/LEN("인천"))</f>
        <v>0</v>
      </c>
      <c r="AL158" s="147">
        <f t="array" ref="AL158">SUM(SUM(LEN($M158:X158)-LEN(SUBSTITUTE($M158:X158,"충북","")))/LEN("충북"),SUM(LEN(M158:$X158)-LEN(SUBSTITUTE($M158:$X158,"아산","")))/LEN("아산"))</f>
        <v>0</v>
      </c>
      <c r="AM158" s="147">
        <f t="array" ref="AM158">(SUM(LEN($M158:$X158)-LEN(SUBSTITUTE($M158:$X158,"울산","")))/LEN("울산"))</f>
        <v>0</v>
      </c>
      <c r="AN158" s="147">
        <f t="array" ref="AN158">(SUM(LEN($M158:$X158)-LEN(SUBSTITUTE($M158:$X158,"창원","")))/LEN("창원"))</f>
        <v>0</v>
      </c>
      <c r="AO158" s="147">
        <f t="array" ref="AO158">(SUM(LEN($M158:$X158)-LEN(SUBSTITUTE($M158:$X158,"전주","")))/LEN("전주"))</f>
        <v>0</v>
      </c>
      <c r="AP158" s="176">
        <f t="shared" si="154"/>
        <v>18</v>
      </c>
      <c r="AQ158" s="175">
        <f t="shared" si="155"/>
        <v>0</v>
      </c>
      <c r="AR158" s="174">
        <f t="shared" ref="AR158:AS163" si="161">$I158*AB158</f>
        <v>0</v>
      </c>
      <c r="AS158" s="174">
        <f t="shared" si="161"/>
        <v>0</v>
      </c>
      <c r="AT158" s="175">
        <f t="shared" si="157"/>
        <v>18</v>
      </c>
      <c r="AU158" s="235">
        <f t="shared" si="158"/>
        <v>0</v>
      </c>
      <c r="AV158" s="235">
        <f t="shared" si="158"/>
        <v>0</v>
      </c>
      <c r="AW158" s="235">
        <f t="shared" si="158"/>
        <v>18</v>
      </c>
      <c r="AX158" s="235">
        <f t="shared" si="158"/>
        <v>0</v>
      </c>
      <c r="AY158" s="235">
        <f t="shared" si="158"/>
        <v>0</v>
      </c>
      <c r="AZ158" s="235">
        <f t="shared" si="158"/>
        <v>0</v>
      </c>
      <c r="BA158" s="235">
        <f t="shared" si="158"/>
        <v>0</v>
      </c>
      <c r="BB158" s="235">
        <f t="shared" si="158"/>
        <v>0</v>
      </c>
      <c r="BC158" s="235">
        <f t="shared" si="158"/>
        <v>0</v>
      </c>
      <c r="BD158" s="235">
        <f t="shared" si="158"/>
        <v>0</v>
      </c>
      <c r="BE158" s="235">
        <f t="shared" si="158"/>
        <v>0</v>
      </c>
      <c r="BF158" s="642"/>
      <c r="BG158" s="642"/>
      <c r="BH158" t="str">
        <f>IF(G158="","",VLOOKUP(G158,과정코드!$A$2:$B$494,2,0))</f>
        <v>COL0104660</v>
      </c>
      <c r="BI158" s="615"/>
    </row>
    <row r="159" spans="1:61" s="234" customFormat="1" ht="23.1" customHeight="1">
      <c r="A159" s="823"/>
      <c r="B159" s="40">
        <v>140</v>
      </c>
      <c r="C159" s="53" t="s">
        <v>20</v>
      </c>
      <c r="D159" s="41" t="s">
        <v>21</v>
      </c>
      <c r="E159" s="64"/>
      <c r="F159" s="239"/>
      <c r="G159" s="113" t="s">
        <v>974</v>
      </c>
      <c r="H159" s="93" t="str">
        <f t="shared" si="150"/>
        <v>바로가기</v>
      </c>
      <c r="I159" s="42">
        <v>3</v>
      </c>
      <c r="J159" s="48">
        <v>21</v>
      </c>
      <c r="K159" s="379">
        <v>620</v>
      </c>
      <c r="L159" s="238">
        <v>660</v>
      </c>
      <c r="M159" s="211"/>
      <c r="N159" s="220" t="s">
        <v>254</v>
      </c>
      <c r="O159" s="213"/>
      <c r="P159" s="237"/>
      <c r="Q159" s="213" t="s">
        <v>264</v>
      </c>
      <c r="R159" s="237"/>
      <c r="S159" s="213" t="s">
        <v>973</v>
      </c>
      <c r="T159" s="237"/>
      <c r="U159" s="213" t="s">
        <v>115</v>
      </c>
      <c r="V159" s="237"/>
      <c r="W159" s="213" t="s">
        <v>227</v>
      </c>
      <c r="X159" s="220" t="s">
        <v>972</v>
      </c>
      <c r="Y159" s="236">
        <f t="shared" si="159"/>
        <v>6</v>
      </c>
      <c r="Z159" s="149">
        <f t="shared" si="151"/>
        <v>6</v>
      </c>
      <c r="AA159" s="150">
        <f t="shared" si="152"/>
        <v>0</v>
      </c>
      <c r="AB159" s="147">
        <f t="array" ref="AB159">(SUM(LEN($M159:$X159)-LEN(SUBSTITUTE($M159:$X159,"역삼","")))/LEN("역삼"))</f>
        <v>0</v>
      </c>
      <c r="AC159" s="147">
        <f t="array" ref="AC159">SUM(SUM(LEN($M159:X159)-LEN(SUBSTITUTE($M159:X159,"선릉","")))/LEN("선릉"),SUM(LEN(M159:$X159)-LEN(SUBSTITUTE($M159:$X159,"가산","")))/LEN("가산"))</f>
        <v>0</v>
      </c>
      <c r="AD159" s="150">
        <f t="shared" si="160"/>
        <v>6</v>
      </c>
      <c r="AE159" s="147">
        <f t="array" ref="AE159">(SUM(LEN($M159:$X159)-LEN(SUBSTITUTE($M159:$X159,"대전","")))/LEN("대전"))</f>
        <v>0</v>
      </c>
      <c r="AF159" s="147">
        <f t="array" ref="AF159">(SUM(LEN($M159:$X159)-LEN(SUBSTITUTE($M159:$X159,"대구","")))/LEN("대구"))</f>
        <v>0</v>
      </c>
      <c r="AG159" s="147">
        <f t="array" ref="AG159">(SUM(LEN($M159:$X159)-LEN(SUBSTITUTE($M159:$X159,"부산","")))/LEN("부산"))</f>
        <v>6</v>
      </c>
      <c r="AH159" s="147">
        <f t="array" ref="AH159">(SUM(LEN($M159:$X159)-LEN(SUBSTITUTE($M159:$X159,"광주","")))/LEN("광주"))</f>
        <v>0</v>
      </c>
      <c r="AI159" s="147">
        <f t="array" ref="AI159">SUM(SUM(LEN($M159:$X159)-LEN(SUBSTITUTE($M159:$X159,"수원","")))/LEN("수원"),SUM(LEN($M159:$X159)-LEN(SUBSTITUTE($M159:$X159,"춘천","")))/LEN("춘천"),SUM(LEN($M159:$X159)-LEN(SUBSTITUTE($M159:$X159,"의정부","")))/LEN("의정부"),SUM(LEN($M159:$X159)-LEN(SUBSTITUTE($M159:$X159,"원주","")))/LEN("원주"))</f>
        <v>0</v>
      </c>
      <c r="AJ159" s="147">
        <f t="array" ref="AJ159">(SUM(LEN($M159:$X159)-LEN(SUBSTITUTE($M159:$X159,"청주","")))/LEN("청주"))</f>
        <v>0</v>
      </c>
      <c r="AK159" s="147">
        <f t="array" ref="AK159">(SUM(LEN($M159:$X159)-LEN(SUBSTITUTE($M159:$X159,"인천","")))/LEN("인천"))</f>
        <v>0</v>
      </c>
      <c r="AL159" s="147">
        <f t="array" ref="AL159">SUM(SUM(LEN($M159:X159)-LEN(SUBSTITUTE($M159:X159,"충북","")))/LEN("충북"),SUM(LEN(M159:$X159)-LEN(SUBSTITUTE($M159:$X159,"아산","")))/LEN("아산"))</f>
        <v>0</v>
      </c>
      <c r="AM159" s="147">
        <f t="array" ref="AM159">(SUM(LEN($M159:$X159)-LEN(SUBSTITUTE($M159:$X159,"울산","")))/LEN("울산"))</f>
        <v>0</v>
      </c>
      <c r="AN159" s="147">
        <f t="array" ref="AN159">(SUM(LEN($M159:$X159)-LEN(SUBSTITUTE($M159:$X159,"창원","")))/LEN("창원"))</f>
        <v>0</v>
      </c>
      <c r="AO159" s="147">
        <f t="array" ref="AO159">(SUM(LEN($M159:$X159)-LEN(SUBSTITUTE($M159:$X159,"전주","")))/LEN("전주"))</f>
        <v>0</v>
      </c>
      <c r="AP159" s="176">
        <f t="shared" si="154"/>
        <v>18</v>
      </c>
      <c r="AQ159" s="175">
        <f t="shared" si="155"/>
        <v>0</v>
      </c>
      <c r="AR159" s="174">
        <f t="shared" si="161"/>
        <v>0</v>
      </c>
      <c r="AS159" s="174">
        <f t="shared" si="161"/>
        <v>0</v>
      </c>
      <c r="AT159" s="175">
        <f t="shared" si="157"/>
        <v>18</v>
      </c>
      <c r="AU159" s="235">
        <f t="shared" si="158"/>
        <v>0</v>
      </c>
      <c r="AV159" s="235">
        <f t="shared" si="158"/>
        <v>0</v>
      </c>
      <c r="AW159" s="235">
        <f t="shared" si="158"/>
        <v>18</v>
      </c>
      <c r="AX159" s="235">
        <f t="shared" si="158"/>
        <v>0</v>
      </c>
      <c r="AY159" s="235">
        <f t="shared" si="158"/>
        <v>0</v>
      </c>
      <c r="AZ159" s="235">
        <f t="shared" si="158"/>
        <v>0</v>
      </c>
      <c r="BA159" s="235">
        <f t="shared" si="158"/>
        <v>0</v>
      </c>
      <c r="BB159" s="235">
        <f t="shared" si="158"/>
        <v>0</v>
      </c>
      <c r="BC159" s="235">
        <f t="shared" si="158"/>
        <v>0</v>
      </c>
      <c r="BD159" s="235">
        <f t="shared" si="158"/>
        <v>0</v>
      </c>
      <c r="BE159" s="235">
        <f t="shared" si="158"/>
        <v>0</v>
      </c>
      <c r="BF159" s="642"/>
      <c r="BG159" s="642"/>
      <c r="BH159" t="str">
        <f>IF(G159="","",VLOOKUP(G159,과정코드!$A$2:$B$494,2,0))</f>
        <v>COL0104661</v>
      </c>
      <c r="BI159" s="615"/>
    </row>
    <row r="160" spans="1:61" s="39" customFormat="1" ht="23.1" customHeight="1">
      <c r="A160" s="823"/>
      <c r="B160" s="40">
        <v>141</v>
      </c>
      <c r="C160" s="53" t="s">
        <v>20</v>
      </c>
      <c r="D160" s="41" t="s">
        <v>21</v>
      </c>
      <c r="E160" s="55"/>
      <c r="F160" s="143"/>
      <c r="G160" s="384" t="s">
        <v>160</v>
      </c>
      <c r="H160" s="93" t="str">
        <f t="shared" si="150"/>
        <v>바로가기</v>
      </c>
      <c r="I160" s="383">
        <v>3</v>
      </c>
      <c r="J160" s="48">
        <v>21</v>
      </c>
      <c r="K160" s="376">
        <v>620</v>
      </c>
      <c r="L160" s="128">
        <v>660</v>
      </c>
      <c r="M160" s="211"/>
      <c r="N160" s="44"/>
      <c r="O160" s="211"/>
      <c r="P160" s="220"/>
      <c r="Q160" s="211"/>
      <c r="R160" s="48" t="s">
        <v>969</v>
      </c>
      <c r="S160" s="232"/>
      <c r="T160" s="48"/>
      <c r="U160" s="213"/>
      <c r="V160" s="48"/>
      <c r="W160" s="213"/>
      <c r="X160" s="48"/>
      <c r="Y160" s="147">
        <f t="shared" si="159"/>
        <v>1</v>
      </c>
      <c r="Z160" s="149">
        <f t="shared" si="151"/>
        <v>1</v>
      </c>
      <c r="AA160" s="150">
        <f t="shared" si="152"/>
        <v>0</v>
      </c>
      <c r="AB160" s="147">
        <f t="array" ref="AB160">(SUM(LEN($M160:$X160)-LEN(SUBSTITUTE($M160:$X160,"역삼","")))/LEN("역삼"))</f>
        <v>0</v>
      </c>
      <c r="AC160" s="147">
        <f t="array" ref="AC160">SUM(SUM(LEN($M160:X160)-LEN(SUBSTITUTE($M160:X160,"선릉","")))/LEN("선릉"),SUM(LEN(M160:$X160)-LEN(SUBSTITUTE($M160:$X160,"가산","")))/LEN("가산"))</f>
        <v>0</v>
      </c>
      <c r="AD160" s="150">
        <f t="shared" si="160"/>
        <v>1</v>
      </c>
      <c r="AE160" s="147">
        <f t="array" ref="AE160">(SUM(LEN($M160:$X160)-LEN(SUBSTITUTE($M160:$X160,"대전","")))/LEN("대전"))</f>
        <v>0</v>
      </c>
      <c r="AF160" s="147">
        <f t="array" ref="AF160">(SUM(LEN($M160:$X160)-LEN(SUBSTITUTE($M160:$X160,"대구","")))/LEN("대구"))</f>
        <v>0</v>
      </c>
      <c r="AG160" s="147">
        <f t="array" ref="AG160">(SUM(LEN($M160:$X160)-LEN(SUBSTITUTE($M160:$X160,"부산","")))/LEN("부산"))</f>
        <v>1</v>
      </c>
      <c r="AH160" s="147">
        <f t="array" ref="AH160">(SUM(LEN($M160:$X160)-LEN(SUBSTITUTE($M160:$X160,"광주","")))/LEN("광주"))</f>
        <v>0</v>
      </c>
      <c r="AI160" s="147">
        <f t="array" ref="AI160">SUM(SUM(LEN($M160:$X160)-LEN(SUBSTITUTE($M160:$X160,"수원","")))/LEN("수원"),SUM(LEN($M160:$X160)-LEN(SUBSTITUTE($M160:$X160,"춘천","")))/LEN("춘천"),SUM(LEN($M160:$X160)-LEN(SUBSTITUTE($M160:$X160,"의정부","")))/LEN("의정부"),SUM(LEN($M160:$X160)-LEN(SUBSTITUTE($M160:$X160,"원주","")))/LEN("원주"))</f>
        <v>0</v>
      </c>
      <c r="AJ160" s="147">
        <f t="array" ref="AJ160">(SUM(LEN($M160:$X160)-LEN(SUBSTITUTE($M160:$X160,"청주","")))/LEN("청주"))</f>
        <v>0</v>
      </c>
      <c r="AK160" s="147">
        <f t="array" ref="AK160">(SUM(LEN($M160:$X160)-LEN(SUBSTITUTE($M160:$X160,"인천","")))/LEN("인천"))</f>
        <v>0</v>
      </c>
      <c r="AL160" s="147">
        <f t="array" ref="AL160">SUM(SUM(LEN($M160:X160)-LEN(SUBSTITUTE($M160:X160,"충북","")))/LEN("충북"),SUM(LEN(M160:$X160)-LEN(SUBSTITUTE($M160:$X160,"아산","")))/LEN("아산"))</f>
        <v>0</v>
      </c>
      <c r="AM160" s="147">
        <f t="array" ref="AM160">(SUM(LEN($M160:$X160)-LEN(SUBSTITUTE($M160:$X160,"울산","")))/LEN("울산"))</f>
        <v>0</v>
      </c>
      <c r="AN160" s="147">
        <f t="array" ref="AN160">(SUM(LEN($M160:$X160)-LEN(SUBSTITUTE($M160:$X160,"창원","")))/LEN("창원"))</f>
        <v>0</v>
      </c>
      <c r="AO160" s="147">
        <f t="array" ref="AO160">(SUM(LEN($M160:$X160)-LEN(SUBSTITUTE($M160:$X160,"전주","")))/LEN("전주"))</f>
        <v>0</v>
      </c>
      <c r="AP160" s="176">
        <f t="shared" si="154"/>
        <v>3</v>
      </c>
      <c r="AQ160" s="175">
        <f t="shared" si="155"/>
        <v>0</v>
      </c>
      <c r="AR160" s="174">
        <f t="shared" si="161"/>
        <v>0</v>
      </c>
      <c r="AS160" s="174">
        <f t="shared" si="161"/>
        <v>0</v>
      </c>
      <c r="AT160" s="175">
        <f t="shared" si="157"/>
        <v>3</v>
      </c>
      <c r="AU160" s="174">
        <f t="shared" si="158"/>
        <v>0</v>
      </c>
      <c r="AV160" s="174">
        <f t="shared" si="158"/>
        <v>0</v>
      </c>
      <c r="AW160" s="174">
        <f t="shared" si="158"/>
        <v>3</v>
      </c>
      <c r="AX160" s="174">
        <f t="shared" si="158"/>
        <v>0</v>
      </c>
      <c r="AY160" s="174">
        <f t="shared" si="158"/>
        <v>0</v>
      </c>
      <c r="AZ160" s="174">
        <f t="shared" si="158"/>
        <v>0</v>
      </c>
      <c r="BA160" s="174">
        <f t="shared" si="158"/>
        <v>0</v>
      </c>
      <c r="BB160" s="174">
        <f t="shared" si="158"/>
        <v>0</v>
      </c>
      <c r="BC160" s="174">
        <f t="shared" si="158"/>
        <v>0</v>
      </c>
      <c r="BD160" s="174">
        <f t="shared" si="158"/>
        <v>0</v>
      </c>
      <c r="BE160" s="174">
        <f t="shared" si="158"/>
        <v>0</v>
      </c>
      <c r="BF160" s="640"/>
      <c r="BG160" s="640"/>
      <c r="BH160" t="str">
        <f>IF(G160="","",VLOOKUP(G160,과정코드!$A$2:$B$494,2,0))</f>
        <v>COL0104663</v>
      </c>
      <c r="BI160" s="70"/>
    </row>
    <row r="161" spans="1:61" s="39" customFormat="1" ht="23.1" customHeight="1">
      <c r="A161" s="823"/>
      <c r="B161" s="40">
        <v>142</v>
      </c>
      <c r="C161" s="53" t="s">
        <v>20</v>
      </c>
      <c r="D161" s="41" t="s">
        <v>21</v>
      </c>
      <c r="E161" s="41"/>
      <c r="F161" s="156"/>
      <c r="G161" s="385" t="s">
        <v>962</v>
      </c>
      <c r="H161" s="93" t="str">
        <f t="shared" si="150"/>
        <v>바로가기</v>
      </c>
      <c r="I161" s="383">
        <v>3</v>
      </c>
      <c r="J161" s="48">
        <v>21</v>
      </c>
      <c r="K161" s="376">
        <v>620</v>
      </c>
      <c r="L161" s="128">
        <v>660</v>
      </c>
      <c r="M161" s="211"/>
      <c r="N161" s="44"/>
      <c r="O161" s="213"/>
      <c r="P161" s="220"/>
      <c r="Q161" s="213" t="s">
        <v>105</v>
      </c>
      <c r="R161" s="220"/>
      <c r="S161" s="232"/>
      <c r="T161" s="48"/>
      <c r="U161" s="232"/>
      <c r="V161" s="220"/>
      <c r="W161" s="213"/>
      <c r="X161" s="212"/>
      <c r="Y161" s="147">
        <f t="shared" si="159"/>
        <v>1</v>
      </c>
      <c r="Z161" s="149">
        <f t="shared" si="151"/>
        <v>1</v>
      </c>
      <c r="AA161" s="150">
        <f t="shared" si="152"/>
        <v>0</v>
      </c>
      <c r="AB161" s="147">
        <f t="array" ref="AB161">(SUM(LEN($M161:$X161)-LEN(SUBSTITUTE($M161:$X161,"역삼","")))/LEN("역삼"))</f>
        <v>0</v>
      </c>
      <c r="AC161" s="147">
        <f t="array" ref="AC161">SUM(SUM(LEN($M161:X161)-LEN(SUBSTITUTE($M161:X161,"선릉","")))/LEN("선릉"),SUM(LEN(M161:$X161)-LEN(SUBSTITUTE($M161:$X161,"가산","")))/LEN("가산"))</f>
        <v>0</v>
      </c>
      <c r="AD161" s="150">
        <f t="shared" si="160"/>
        <v>1</v>
      </c>
      <c r="AE161" s="147">
        <f t="array" ref="AE161">(SUM(LEN($M161:$X161)-LEN(SUBSTITUTE($M161:$X161,"대전","")))/LEN("대전"))</f>
        <v>0</v>
      </c>
      <c r="AF161" s="147">
        <f t="array" ref="AF161">(SUM(LEN($M161:$X161)-LEN(SUBSTITUTE($M161:$X161,"대구","")))/LEN("대구"))</f>
        <v>1</v>
      </c>
      <c r="AG161" s="147">
        <f t="array" ref="AG161">(SUM(LEN($M161:$X161)-LEN(SUBSTITUTE($M161:$X161,"부산","")))/LEN("부산"))</f>
        <v>0</v>
      </c>
      <c r="AH161" s="147">
        <f t="array" ref="AH161">(SUM(LEN($M161:$X161)-LEN(SUBSTITUTE($M161:$X161,"광주","")))/LEN("광주"))</f>
        <v>0</v>
      </c>
      <c r="AI161" s="147">
        <f t="array" ref="AI161">SUM(SUM(LEN($M161:$X161)-LEN(SUBSTITUTE($M161:$X161,"수원","")))/LEN("수원"),SUM(LEN($M161:$X161)-LEN(SUBSTITUTE($M161:$X161,"춘천","")))/LEN("춘천"),SUM(LEN($M161:$X161)-LEN(SUBSTITUTE($M161:$X161,"의정부","")))/LEN("의정부"),SUM(LEN($M161:$X161)-LEN(SUBSTITUTE($M161:$X161,"원주","")))/LEN("원주"))</f>
        <v>0</v>
      </c>
      <c r="AJ161" s="147">
        <f t="array" ref="AJ161">(SUM(LEN($M161:$X161)-LEN(SUBSTITUTE($M161:$X161,"청주","")))/LEN("청주"))</f>
        <v>0</v>
      </c>
      <c r="AK161" s="147">
        <f t="array" ref="AK161">(SUM(LEN($M161:$X161)-LEN(SUBSTITUTE($M161:$X161,"인천","")))/LEN("인천"))</f>
        <v>0</v>
      </c>
      <c r="AL161" s="147">
        <f t="array" ref="AL161">SUM(SUM(LEN($M161:X161)-LEN(SUBSTITUTE($M161:X161,"충북","")))/LEN("충북"),SUM(LEN(M161:$X161)-LEN(SUBSTITUTE($M161:$X161,"아산","")))/LEN("아산"))</f>
        <v>0</v>
      </c>
      <c r="AM161" s="147">
        <f t="array" ref="AM161">(SUM(LEN($M161:$X161)-LEN(SUBSTITUTE($M161:$X161,"울산","")))/LEN("울산"))</f>
        <v>0</v>
      </c>
      <c r="AN161" s="147">
        <f t="array" ref="AN161">(SUM(LEN($M161:$X161)-LEN(SUBSTITUTE($M161:$X161,"창원","")))/LEN("창원"))</f>
        <v>0</v>
      </c>
      <c r="AO161" s="147">
        <f t="array" ref="AO161">(SUM(LEN($M161:$X161)-LEN(SUBSTITUTE($M161:$X161,"전주","")))/LEN("전주"))</f>
        <v>0</v>
      </c>
      <c r="AP161" s="176">
        <f t="shared" si="154"/>
        <v>3</v>
      </c>
      <c r="AQ161" s="175">
        <f t="shared" si="155"/>
        <v>0</v>
      </c>
      <c r="AR161" s="174">
        <f t="shared" si="161"/>
        <v>0</v>
      </c>
      <c r="AS161" s="174">
        <f t="shared" si="161"/>
        <v>0</v>
      </c>
      <c r="AT161" s="175">
        <f t="shared" si="157"/>
        <v>3</v>
      </c>
      <c r="AU161" s="174">
        <f t="shared" si="158"/>
        <v>0</v>
      </c>
      <c r="AV161" s="174">
        <f t="shared" si="158"/>
        <v>3</v>
      </c>
      <c r="AW161" s="174">
        <f t="shared" si="158"/>
        <v>0</v>
      </c>
      <c r="AX161" s="174">
        <f t="shared" si="158"/>
        <v>0</v>
      </c>
      <c r="AY161" s="174">
        <f t="shared" si="158"/>
        <v>0</v>
      </c>
      <c r="AZ161" s="174">
        <f t="shared" si="158"/>
        <v>0</v>
      </c>
      <c r="BA161" s="174">
        <f t="shared" si="158"/>
        <v>0</v>
      </c>
      <c r="BB161" s="174">
        <f t="shared" si="158"/>
        <v>0</v>
      </c>
      <c r="BC161" s="174">
        <f t="shared" si="158"/>
        <v>0</v>
      </c>
      <c r="BD161" s="174">
        <f t="shared" si="158"/>
        <v>0</v>
      </c>
      <c r="BE161" s="174">
        <f t="shared" si="158"/>
        <v>0</v>
      </c>
      <c r="BF161" s="640"/>
      <c r="BG161" s="640"/>
      <c r="BH161" t="str">
        <f>IF(G161="","",VLOOKUP(G161,과정코드!$A$2:$B$494,2,0))</f>
        <v>COL0104665</v>
      </c>
      <c r="BI161" s="70"/>
    </row>
    <row r="162" spans="1:61" s="39" customFormat="1" ht="23.1" customHeight="1">
      <c r="A162" s="823"/>
      <c r="B162" s="40">
        <v>143</v>
      </c>
      <c r="C162" s="53" t="s">
        <v>20</v>
      </c>
      <c r="D162" s="41" t="s">
        <v>21</v>
      </c>
      <c r="E162" s="41"/>
      <c r="F162" s="156"/>
      <c r="G162" s="386" t="s">
        <v>339</v>
      </c>
      <c r="H162" s="93" t="str">
        <f t="shared" si="150"/>
        <v>바로가기</v>
      </c>
      <c r="I162" s="383">
        <v>3</v>
      </c>
      <c r="J162" s="44">
        <v>21</v>
      </c>
      <c r="K162" s="376">
        <v>620</v>
      </c>
      <c r="L162" s="128">
        <v>660</v>
      </c>
      <c r="M162" s="211"/>
      <c r="N162" s="44"/>
      <c r="O162" s="211"/>
      <c r="P162" s="220"/>
      <c r="Q162" s="213" t="s">
        <v>254</v>
      </c>
      <c r="R162" s="48"/>
      <c r="S162" s="211"/>
      <c r="T162" s="48"/>
      <c r="U162" s="211"/>
      <c r="V162" s="220"/>
      <c r="W162" s="213"/>
      <c r="X162" s="44"/>
      <c r="Y162" s="147">
        <f t="shared" si="159"/>
        <v>1</v>
      </c>
      <c r="Z162" s="149">
        <f t="shared" si="151"/>
        <v>1</v>
      </c>
      <c r="AA162" s="150">
        <f t="shared" si="152"/>
        <v>0</v>
      </c>
      <c r="AB162" s="147">
        <f t="array" ref="AB162">(SUM(LEN($M162:$X162)-LEN(SUBSTITUTE($M162:$X162,"역삼","")))/LEN("역삼"))</f>
        <v>0</v>
      </c>
      <c r="AC162" s="147">
        <f t="array" ref="AC162">SUM(SUM(LEN($M162:X162)-LEN(SUBSTITUTE($M162:X162,"선릉","")))/LEN("선릉"),SUM(LEN(M162:$X162)-LEN(SUBSTITUTE($M162:$X162,"가산","")))/LEN("가산"))</f>
        <v>0</v>
      </c>
      <c r="AD162" s="150">
        <f t="shared" si="160"/>
        <v>1</v>
      </c>
      <c r="AE162" s="147">
        <f t="array" ref="AE162">(SUM(LEN($M162:$X162)-LEN(SUBSTITUTE($M162:$X162,"대전","")))/LEN("대전"))</f>
        <v>0</v>
      </c>
      <c r="AF162" s="147">
        <f t="array" ref="AF162">(SUM(LEN($M162:$X162)-LEN(SUBSTITUTE($M162:$X162,"대구","")))/LEN("대구"))</f>
        <v>0</v>
      </c>
      <c r="AG162" s="147">
        <f t="array" ref="AG162">(SUM(LEN($M162:$X162)-LEN(SUBSTITUTE($M162:$X162,"부산","")))/LEN("부산"))</f>
        <v>1</v>
      </c>
      <c r="AH162" s="147">
        <f t="array" ref="AH162">(SUM(LEN($M162:$X162)-LEN(SUBSTITUTE($M162:$X162,"광주","")))/LEN("광주"))</f>
        <v>0</v>
      </c>
      <c r="AI162" s="147">
        <f t="array" ref="AI162">SUM(SUM(LEN($M162:$X162)-LEN(SUBSTITUTE($M162:$X162,"수원","")))/LEN("수원"),SUM(LEN($M162:$X162)-LEN(SUBSTITUTE($M162:$X162,"춘천","")))/LEN("춘천"),SUM(LEN($M162:$X162)-LEN(SUBSTITUTE($M162:$X162,"의정부","")))/LEN("의정부"),SUM(LEN($M162:$X162)-LEN(SUBSTITUTE($M162:$X162,"원주","")))/LEN("원주"))</f>
        <v>0</v>
      </c>
      <c r="AJ162" s="147">
        <f t="array" ref="AJ162">(SUM(LEN($M162:$X162)-LEN(SUBSTITUTE($M162:$X162,"청주","")))/LEN("청주"))</f>
        <v>0</v>
      </c>
      <c r="AK162" s="147">
        <f t="array" ref="AK162">(SUM(LEN($M162:$X162)-LEN(SUBSTITUTE($M162:$X162,"인천","")))/LEN("인천"))</f>
        <v>0</v>
      </c>
      <c r="AL162" s="147">
        <f t="array" ref="AL162">SUM(SUM(LEN($M162:X162)-LEN(SUBSTITUTE($M162:X162,"충북","")))/LEN("충북"),SUM(LEN(M162:$X162)-LEN(SUBSTITUTE($M162:$X162,"아산","")))/LEN("아산"))</f>
        <v>0</v>
      </c>
      <c r="AM162" s="147">
        <f t="array" ref="AM162">(SUM(LEN($M162:$X162)-LEN(SUBSTITUTE($M162:$X162,"울산","")))/LEN("울산"))</f>
        <v>0</v>
      </c>
      <c r="AN162" s="147">
        <f t="array" ref="AN162">(SUM(LEN($M162:$X162)-LEN(SUBSTITUTE($M162:$X162,"창원","")))/LEN("창원"))</f>
        <v>0</v>
      </c>
      <c r="AO162" s="147">
        <f t="array" ref="AO162">(SUM(LEN($M162:$X162)-LEN(SUBSTITUTE($M162:$X162,"전주","")))/LEN("전주"))</f>
        <v>0</v>
      </c>
      <c r="AP162" s="176">
        <f t="shared" si="154"/>
        <v>3</v>
      </c>
      <c r="AQ162" s="175">
        <f t="shared" si="155"/>
        <v>0</v>
      </c>
      <c r="AR162" s="174">
        <f t="shared" si="161"/>
        <v>0</v>
      </c>
      <c r="AS162" s="174">
        <f t="shared" si="161"/>
        <v>0</v>
      </c>
      <c r="AT162" s="175">
        <f t="shared" si="157"/>
        <v>3</v>
      </c>
      <c r="AU162" s="174">
        <f t="shared" si="158"/>
        <v>0</v>
      </c>
      <c r="AV162" s="174">
        <f t="shared" si="158"/>
        <v>0</v>
      </c>
      <c r="AW162" s="174">
        <f t="shared" si="158"/>
        <v>3</v>
      </c>
      <c r="AX162" s="174">
        <f t="shared" si="158"/>
        <v>0</v>
      </c>
      <c r="AY162" s="174">
        <f t="shared" si="158"/>
        <v>0</v>
      </c>
      <c r="AZ162" s="174">
        <f t="shared" si="158"/>
        <v>0</v>
      </c>
      <c r="BA162" s="174">
        <f t="shared" si="158"/>
        <v>0</v>
      </c>
      <c r="BB162" s="174">
        <f t="shared" si="158"/>
        <v>0</v>
      </c>
      <c r="BC162" s="174">
        <f t="shared" si="158"/>
        <v>0</v>
      </c>
      <c r="BD162" s="174">
        <f t="shared" si="158"/>
        <v>0</v>
      </c>
      <c r="BE162" s="174">
        <f t="shared" si="158"/>
        <v>0</v>
      </c>
      <c r="BF162" s="640"/>
      <c r="BG162" s="640"/>
      <c r="BH162" t="str">
        <f>IF(G162="","",VLOOKUP(G162,과정코드!$A$2:$B$494,2,0))</f>
        <v>COL0104666</v>
      </c>
      <c r="BI162" s="70"/>
    </row>
    <row r="163" spans="1:61" s="39" customFormat="1" ht="23.1" customHeight="1">
      <c r="A163" s="823"/>
      <c r="B163" s="40">
        <v>144</v>
      </c>
      <c r="C163" s="53" t="s">
        <v>20</v>
      </c>
      <c r="D163" s="41" t="s">
        <v>21</v>
      </c>
      <c r="E163" s="41"/>
      <c r="F163" s="156"/>
      <c r="G163" s="115" t="s">
        <v>268</v>
      </c>
      <c r="H163" s="93" t="str">
        <f t="shared" si="150"/>
        <v>바로가기</v>
      </c>
      <c r="I163" s="42">
        <v>2</v>
      </c>
      <c r="J163" s="48">
        <v>14</v>
      </c>
      <c r="K163" s="380">
        <v>570</v>
      </c>
      <c r="L163" s="223">
        <v>620</v>
      </c>
      <c r="M163" s="211"/>
      <c r="N163" s="220"/>
      <c r="O163" s="213"/>
      <c r="P163" s="228"/>
      <c r="Q163" s="213" t="s">
        <v>954</v>
      </c>
      <c r="R163" s="48"/>
      <c r="S163" s="213"/>
      <c r="T163" s="48"/>
      <c r="U163" s="213"/>
      <c r="V163" s="220"/>
      <c r="W163" s="211"/>
      <c r="X163" s="44"/>
      <c r="Y163" s="147">
        <f t="shared" si="159"/>
        <v>1</v>
      </c>
      <c r="Z163" s="149">
        <f t="shared" si="151"/>
        <v>1</v>
      </c>
      <c r="AA163" s="150">
        <f t="shared" si="152"/>
        <v>0</v>
      </c>
      <c r="AB163" s="147">
        <f t="array" ref="AB163">(SUM(LEN($M163:$X163)-LEN(SUBSTITUTE($M163:$X163,"역삼","")))/LEN("역삼"))</f>
        <v>0</v>
      </c>
      <c r="AC163" s="147">
        <f t="array" ref="AC163">SUM(SUM(LEN($M163:X163)-LEN(SUBSTITUTE($M163:X163,"선릉","")))/LEN("선릉"),SUM(LEN(M163:$X163)-LEN(SUBSTITUTE($M163:$X163,"가산","")))/LEN("가산"))</f>
        <v>0</v>
      </c>
      <c r="AD163" s="150">
        <f t="shared" ref="AD163:AD166" si="162">SUM(AE163:AO163)</f>
        <v>1</v>
      </c>
      <c r="AE163" s="147">
        <f t="array" ref="AE163">(SUM(LEN($M163:$X163)-LEN(SUBSTITUTE($M163:$X163,"대전","")))/LEN("대전"))</f>
        <v>0</v>
      </c>
      <c r="AF163" s="147">
        <f t="array" ref="AF163">(SUM(LEN($M163:$X163)-LEN(SUBSTITUTE($M163:$X163,"대구","")))/LEN("대구"))</f>
        <v>0</v>
      </c>
      <c r="AG163" s="147">
        <f t="array" ref="AG163">(SUM(LEN($M163:$X163)-LEN(SUBSTITUTE($M163:$X163,"부산","")))/LEN("부산"))</f>
        <v>1</v>
      </c>
      <c r="AH163" s="147">
        <f t="array" ref="AH163">(SUM(LEN($M163:$X163)-LEN(SUBSTITUTE($M163:$X163,"광주","")))/LEN("광주"))</f>
        <v>0</v>
      </c>
      <c r="AI163" s="147">
        <f t="array" ref="AI163">SUM(SUM(LEN($M163:$X163)-LEN(SUBSTITUTE($M163:$X163,"수원","")))/LEN("수원"),SUM(LEN($M163:$X163)-LEN(SUBSTITUTE($M163:$X163,"춘천","")))/LEN("춘천"),SUM(LEN($M163:$X163)-LEN(SUBSTITUTE($M163:$X163,"의정부","")))/LEN("의정부"),SUM(LEN($M163:$X163)-LEN(SUBSTITUTE($M163:$X163,"원주","")))/LEN("원주"))</f>
        <v>0</v>
      </c>
      <c r="AJ163" s="147">
        <f t="array" ref="AJ163">(SUM(LEN($M163:$X163)-LEN(SUBSTITUTE($M163:$X163,"청주","")))/LEN("청주"))</f>
        <v>0</v>
      </c>
      <c r="AK163" s="147">
        <f t="array" ref="AK163">(SUM(LEN($M163:$X163)-LEN(SUBSTITUTE($M163:$X163,"인천","")))/LEN("인천"))</f>
        <v>0</v>
      </c>
      <c r="AL163" s="147">
        <f t="array" ref="AL163">SUM(SUM(LEN($M163:X163)-LEN(SUBSTITUTE($M163:X163,"충북","")))/LEN("충북"),SUM(LEN(M163:$X163)-LEN(SUBSTITUTE($M163:$X163,"아산","")))/LEN("아산"))</f>
        <v>0</v>
      </c>
      <c r="AM163" s="147">
        <f t="array" ref="AM163">(SUM(LEN($M163:$X163)-LEN(SUBSTITUTE($M163:$X163,"울산","")))/LEN("울산"))</f>
        <v>0</v>
      </c>
      <c r="AN163" s="147">
        <f t="array" ref="AN163">(SUM(LEN($M163:$X163)-LEN(SUBSTITUTE($M163:$X163,"창원","")))/LEN("창원"))</f>
        <v>0</v>
      </c>
      <c r="AO163" s="147">
        <f t="array" ref="AO163">(SUM(LEN($M163:$X163)-LEN(SUBSTITUTE($M163:$X163,"전주","")))/LEN("전주"))</f>
        <v>0</v>
      </c>
      <c r="AP163" s="176">
        <f t="shared" si="154"/>
        <v>2</v>
      </c>
      <c r="AQ163" s="175">
        <f t="shared" si="155"/>
        <v>0</v>
      </c>
      <c r="AR163" s="174">
        <f t="shared" si="161"/>
        <v>0</v>
      </c>
      <c r="AS163" s="174">
        <f t="shared" si="161"/>
        <v>0</v>
      </c>
      <c r="AT163" s="175">
        <f t="shared" ref="AT163:AT166" si="163">SUM(AU163:BE163)</f>
        <v>2</v>
      </c>
      <c r="AU163" s="174">
        <f t="shared" ref="AU163:AV163" si="164">$I163*AE163</f>
        <v>0</v>
      </c>
      <c r="AV163" s="174">
        <f t="shared" si="164"/>
        <v>0</v>
      </c>
      <c r="AW163" s="174">
        <f t="shared" ref="AW163:BE163" si="165">$I163*AG163</f>
        <v>2</v>
      </c>
      <c r="AX163" s="174">
        <f t="shared" si="165"/>
        <v>0</v>
      </c>
      <c r="AY163" s="174">
        <f t="shared" si="165"/>
        <v>0</v>
      </c>
      <c r="AZ163" s="174">
        <f t="shared" si="165"/>
        <v>0</v>
      </c>
      <c r="BA163" s="174">
        <f t="shared" si="165"/>
        <v>0</v>
      </c>
      <c r="BB163" s="174">
        <f t="shared" si="165"/>
        <v>0</v>
      </c>
      <c r="BC163" s="174">
        <f t="shared" si="165"/>
        <v>0</v>
      </c>
      <c r="BD163" s="174">
        <f t="shared" si="165"/>
        <v>0</v>
      </c>
      <c r="BE163" s="174">
        <f t="shared" si="165"/>
        <v>0</v>
      </c>
      <c r="BF163" s="640"/>
      <c r="BG163" s="640"/>
      <c r="BH163" t="str">
        <f>IF(G163="","",VLOOKUP(G163,과정코드!$A$2:$B$494,2,0))</f>
        <v>COL0104669</v>
      </c>
      <c r="BI163" s="70"/>
    </row>
    <row r="164" spans="1:61" s="39" customFormat="1" ht="23.1" customHeight="1">
      <c r="A164" s="823"/>
      <c r="B164" s="40">
        <v>145</v>
      </c>
      <c r="C164" s="53" t="s">
        <v>20</v>
      </c>
      <c r="D164" s="41" t="s">
        <v>21</v>
      </c>
      <c r="E164" s="41"/>
      <c r="F164" s="156"/>
      <c r="G164" s="387" t="s">
        <v>953</v>
      </c>
      <c r="H164" s="93" t="str">
        <f t="shared" si="150"/>
        <v>바로가기</v>
      </c>
      <c r="I164" s="42">
        <v>2</v>
      </c>
      <c r="J164" s="48">
        <v>14</v>
      </c>
      <c r="K164" s="380">
        <v>570</v>
      </c>
      <c r="L164" s="223">
        <v>620</v>
      </c>
      <c r="M164" s="211"/>
      <c r="N164" s="227"/>
      <c r="O164" s="231"/>
      <c r="P164" s="230"/>
      <c r="Q164" s="211"/>
      <c r="R164" s="48"/>
      <c r="S164" s="213"/>
      <c r="T164" s="48"/>
      <c r="U164" s="213"/>
      <c r="V164" s="48"/>
      <c r="W164" s="211" t="s">
        <v>952</v>
      </c>
      <c r="X164" s="44"/>
      <c r="Y164" s="147"/>
      <c r="Z164" s="149"/>
      <c r="AA164" s="150"/>
      <c r="AB164" s="147"/>
      <c r="AC164" s="147"/>
      <c r="AD164" s="150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76"/>
      <c r="AQ164" s="175"/>
      <c r="AR164" s="174"/>
      <c r="AS164" s="174"/>
      <c r="AT164" s="175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640"/>
      <c r="BG164" s="640"/>
      <c r="BH164" t="str">
        <f>IF(G164="","",VLOOKUP(G164,과정코드!$A$2:$B$494,2,0))</f>
        <v>COL0104670</v>
      </c>
      <c r="BI164" s="70"/>
    </row>
    <row r="165" spans="1:61" s="39" customFormat="1" ht="23.1" customHeight="1">
      <c r="A165" s="823"/>
      <c r="B165" s="40">
        <v>146</v>
      </c>
      <c r="C165" s="53" t="s">
        <v>20</v>
      </c>
      <c r="D165" s="41" t="s">
        <v>21</v>
      </c>
      <c r="E165" s="41"/>
      <c r="F165" s="156"/>
      <c r="G165" s="387" t="s">
        <v>951</v>
      </c>
      <c r="H165" s="93" t="str">
        <f t="shared" si="150"/>
        <v>바로가기</v>
      </c>
      <c r="I165" s="42">
        <v>2</v>
      </c>
      <c r="J165" s="48">
        <v>14</v>
      </c>
      <c r="K165" s="380">
        <v>570</v>
      </c>
      <c r="L165" s="223">
        <v>620</v>
      </c>
      <c r="M165" s="211"/>
      <c r="N165" s="220"/>
      <c r="O165" s="213" t="s">
        <v>950</v>
      </c>
      <c r="P165" s="228"/>
      <c r="Q165" s="211"/>
      <c r="R165" s="225"/>
      <c r="S165" s="213"/>
      <c r="T165" s="44"/>
      <c r="U165" s="211"/>
      <c r="V165" s="220"/>
      <c r="W165" s="211"/>
      <c r="X165" s="44"/>
      <c r="Y165" s="147">
        <f t="shared" si="159"/>
        <v>1</v>
      </c>
      <c r="Z165" s="149">
        <f t="shared" si="151"/>
        <v>1</v>
      </c>
      <c r="AA165" s="150">
        <f t="shared" si="152"/>
        <v>0</v>
      </c>
      <c r="AB165" s="147">
        <f t="array" ref="AB165">(SUM(LEN($M165:$X165)-LEN(SUBSTITUTE($M165:$X165,"역삼","")))/LEN("역삼"))</f>
        <v>0</v>
      </c>
      <c r="AC165" s="147">
        <f t="array" ref="AC165">SUM(SUM(LEN($M165:X165)-LEN(SUBSTITUTE($M165:X165,"선릉","")))/LEN("선릉"),SUM(LEN(M165:$X165)-LEN(SUBSTITUTE($M165:$X165,"가산","")))/LEN("가산"))</f>
        <v>0</v>
      </c>
      <c r="AD165" s="150">
        <f t="shared" si="162"/>
        <v>1</v>
      </c>
      <c r="AE165" s="147">
        <f t="array" ref="AE165">(SUM(LEN($M165:$X165)-LEN(SUBSTITUTE($M165:$X165,"대전","")))/LEN("대전"))</f>
        <v>0</v>
      </c>
      <c r="AF165" s="147">
        <f t="array" ref="AF165">(SUM(LEN($M165:$X165)-LEN(SUBSTITUTE($M165:$X165,"대구","")))/LEN("대구"))</f>
        <v>0</v>
      </c>
      <c r="AG165" s="147">
        <f t="array" ref="AG165">(SUM(LEN($M165:$X165)-LEN(SUBSTITUTE($M165:$X165,"부산","")))/LEN("부산"))</f>
        <v>1</v>
      </c>
      <c r="AH165" s="147">
        <f t="array" ref="AH165">(SUM(LEN($M165:$X165)-LEN(SUBSTITUTE($M165:$X165,"광주","")))/LEN("광주"))</f>
        <v>0</v>
      </c>
      <c r="AI165" s="147">
        <f t="array" ref="AI165">SUM(SUM(LEN($M165:$X165)-LEN(SUBSTITUTE($M165:$X165,"수원","")))/LEN("수원"),SUM(LEN($M165:$X165)-LEN(SUBSTITUTE($M165:$X165,"춘천","")))/LEN("춘천"),SUM(LEN($M165:$X165)-LEN(SUBSTITUTE($M165:$X165,"의정부","")))/LEN("의정부"),SUM(LEN($M165:$X165)-LEN(SUBSTITUTE($M165:$X165,"원주","")))/LEN("원주"))</f>
        <v>0</v>
      </c>
      <c r="AJ165" s="147">
        <f t="array" ref="AJ165">(SUM(LEN($M165:$X165)-LEN(SUBSTITUTE($M165:$X165,"청주","")))/LEN("청주"))</f>
        <v>0</v>
      </c>
      <c r="AK165" s="147">
        <f t="array" ref="AK165">(SUM(LEN($M165:$X165)-LEN(SUBSTITUTE($M165:$X165,"인천","")))/LEN("인천"))</f>
        <v>0</v>
      </c>
      <c r="AL165" s="147">
        <f t="array" ref="AL165">SUM(SUM(LEN($M165:X165)-LEN(SUBSTITUTE($M165:X165,"충북","")))/LEN("충북"),SUM(LEN(M165:$X165)-LEN(SUBSTITUTE($M165:$X165,"아산","")))/LEN("아산"))</f>
        <v>0</v>
      </c>
      <c r="AM165" s="147">
        <f t="array" ref="AM165">(SUM(LEN($M165:$X165)-LEN(SUBSTITUTE($M165:$X165,"울산","")))/LEN("울산"))</f>
        <v>0</v>
      </c>
      <c r="AN165" s="147">
        <f t="array" ref="AN165">(SUM(LEN($M165:$X165)-LEN(SUBSTITUTE($M165:$X165,"창원","")))/LEN("창원"))</f>
        <v>0</v>
      </c>
      <c r="AO165" s="147">
        <f t="array" ref="AO165">(SUM(LEN($M165:$X165)-LEN(SUBSTITUTE($M165:$X165,"전주","")))/LEN("전주"))</f>
        <v>0</v>
      </c>
      <c r="AP165" s="176">
        <f t="shared" si="154"/>
        <v>2</v>
      </c>
      <c r="AQ165" s="175">
        <f t="shared" si="155"/>
        <v>0</v>
      </c>
      <c r="AR165" s="174">
        <f>$I165*AB165</f>
        <v>0</v>
      </c>
      <c r="AS165" s="174">
        <f>$I165*AC165</f>
        <v>0</v>
      </c>
      <c r="AT165" s="175">
        <f t="shared" si="163"/>
        <v>2</v>
      </c>
      <c r="AU165" s="174">
        <f t="shared" ref="AU165:BE166" si="166">$I165*AE165</f>
        <v>0</v>
      </c>
      <c r="AV165" s="174">
        <f t="shared" si="166"/>
        <v>0</v>
      </c>
      <c r="AW165" s="174">
        <f t="shared" si="166"/>
        <v>2</v>
      </c>
      <c r="AX165" s="174">
        <f t="shared" si="166"/>
        <v>0</v>
      </c>
      <c r="AY165" s="174">
        <f t="shared" si="166"/>
        <v>0</v>
      </c>
      <c r="AZ165" s="174">
        <f t="shared" si="166"/>
        <v>0</v>
      </c>
      <c r="BA165" s="174">
        <f t="shared" si="166"/>
        <v>0</v>
      </c>
      <c r="BB165" s="174">
        <f t="shared" si="166"/>
        <v>0</v>
      </c>
      <c r="BC165" s="174">
        <f t="shared" si="166"/>
        <v>0</v>
      </c>
      <c r="BD165" s="174">
        <f t="shared" si="166"/>
        <v>0</v>
      </c>
      <c r="BE165" s="174">
        <f t="shared" si="166"/>
        <v>0</v>
      </c>
      <c r="BF165" s="640"/>
      <c r="BG165" s="640"/>
      <c r="BH165" t="str">
        <f>IF(G165="","",VLOOKUP(G165,과정코드!$A$2:$B$494,2,0))</f>
        <v>COL0104671</v>
      </c>
      <c r="BI165" s="70"/>
    </row>
    <row r="166" spans="1:61" s="39" customFormat="1" ht="23.1" customHeight="1">
      <c r="A166" s="823"/>
      <c r="B166" s="40">
        <v>147</v>
      </c>
      <c r="C166" s="53" t="s">
        <v>20</v>
      </c>
      <c r="D166" s="41" t="s">
        <v>21</v>
      </c>
      <c r="E166" s="65"/>
      <c r="F166" s="226"/>
      <c r="G166" s="387" t="s">
        <v>291</v>
      </c>
      <c r="H166" s="93" t="str">
        <f t="shared" si="150"/>
        <v>바로가기</v>
      </c>
      <c r="I166" s="383">
        <v>3</v>
      </c>
      <c r="J166" s="48">
        <v>21</v>
      </c>
      <c r="K166" s="376">
        <v>620</v>
      </c>
      <c r="L166" s="128">
        <v>660</v>
      </c>
      <c r="M166" s="211"/>
      <c r="N166" s="227"/>
      <c r="O166" s="211"/>
      <c r="P166" s="225"/>
      <c r="Q166" s="211"/>
      <c r="R166" s="48"/>
      <c r="S166" s="213" t="s">
        <v>944</v>
      </c>
      <c r="T166" s="48"/>
      <c r="U166" s="211"/>
      <c r="V166" s="48"/>
      <c r="W166" s="211" t="s">
        <v>943</v>
      </c>
      <c r="X166" s="48"/>
      <c r="Y166" s="147">
        <f t="shared" si="159"/>
        <v>2</v>
      </c>
      <c r="Z166" s="149">
        <f t="shared" si="151"/>
        <v>2</v>
      </c>
      <c r="AA166" s="150">
        <f t="shared" si="152"/>
        <v>0</v>
      </c>
      <c r="AB166" s="147">
        <f t="array" ref="AB166">(SUM(LEN($M166:$X166)-LEN(SUBSTITUTE($M166:$X166,"역삼","")))/LEN("역삼"))</f>
        <v>0</v>
      </c>
      <c r="AC166" s="147">
        <f t="array" ref="AC166">SUM(SUM(LEN($M166:X166)-LEN(SUBSTITUTE($M166:X166,"선릉","")))/LEN("선릉"),SUM(LEN(M166:$X166)-LEN(SUBSTITUTE($M166:$X166,"가산","")))/LEN("가산"))</f>
        <v>0</v>
      </c>
      <c r="AD166" s="150">
        <f t="shared" si="162"/>
        <v>2</v>
      </c>
      <c r="AE166" s="147">
        <f t="array" ref="AE166">(SUM(LEN($M166:$X166)-LEN(SUBSTITUTE($M166:$X166,"대전","")))/LEN("대전"))</f>
        <v>0</v>
      </c>
      <c r="AF166" s="147">
        <f t="array" ref="AF166">(SUM(LEN($M166:$X166)-LEN(SUBSTITUTE($M166:$X166,"대구","")))/LEN("대구"))</f>
        <v>0</v>
      </c>
      <c r="AG166" s="147">
        <f t="array" ref="AG166">(SUM(LEN($M166:$X166)-LEN(SUBSTITUTE($M166:$X166,"부산","")))/LEN("부산"))</f>
        <v>2</v>
      </c>
      <c r="AH166" s="147">
        <f t="array" ref="AH166">(SUM(LEN($M166:$X166)-LEN(SUBSTITUTE($M166:$X166,"광주","")))/LEN("광주"))</f>
        <v>0</v>
      </c>
      <c r="AI166" s="147">
        <f t="array" ref="AI166">SUM(SUM(LEN($M166:$X166)-LEN(SUBSTITUTE($M166:$X166,"수원","")))/LEN("수원"),SUM(LEN($M166:$X166)-LEN(SUBSTITUTE($M166:$X166,"춘천","")))/LEN("춘천"),SUM(LEN($M166:$X166)-LEN(SUBSTITUTE($M166:$X166,"의정부","")))/LEN("의정부"),SUM(LEN($M166:$X166)-LEN(SUBSTITUTE($M166:$X166,"원주","")))/LEN("원주"))</f>
        <v>0</v>
      </c>
      <c r="AJ166" s="147">
        <f t="array" ref="AJ166">(SUM(LEN($M166:$X166)-LEN(SUBSTITUTE($M166:$X166,"청주","")))/LEN("청주"))</f>
        <v>0</v>
      </c>
      <c r="AK166" s="147">
        <f t="array" ref="AK166">(SUM(LEN($M166:$X166)-LEN(SUBSTITUTE($M166:$X166,"인천","")))/LEN("인천"))</f>
        <v>0</v>
      </c>
      <c r="AL166" s="147">
        <f t="array" ref="AL166">SUM(SUM(LEN($M166:X166)-LEN(SUBSTITUTE($M166:X166,"충북","")))/LEN("충북"),SUM(LEN(M166:$X166)-LEN(SUBSTITUTE($M166:$X166,"아산","")))/LEN("아산"))</f>
        <v>0</v>
      </c>
      <c r="AM166" s="147">
        <f t="array" ref="AM166">(SUM(LEN($M166:$X166)-LEN(SUBSTITUTE($M166:$X166,"울산","")))/LEN("울산"))</f>
        <v>0</v>
      </c>
      <c r="AN166" s="147">
        <f t="array" ref="AN166">(SUM(LEN($M166:$X166)-LEN(SUBSTITUTE($M166:$X166,"창원","")))/LEN("창원"))</f>
        <v>0</v>
      </c>
      <c r="AO166" s="147">
        <f t="array" ref="AO166">(SUM(LEN($M166:$X166)-LEN(SUBSTITUTE($M166:$X166,"전주","")))/LEN("전주"))</f>
        <v>0</v>
      </c>
      <c r="AP166" s="176">
        <f t="shared" si="154"/>
        <v>6</v>
      </c>
      <c r="AQ166" s="175">
        <f t="shared" si="155"/>
        <v>0</v>
      </c>
      <c r="AR166" s="174">
        <f>$I166*AB166</f>
        <v>0</v>
      </c>
      <c r="AS166" s="174">
        <f>$I166*AC166</f>
        <v>0</v>
      </c>
      <c r="AT166" s="175">
        <f t="shared" si="163"/>
        <v>6</v>
      </c>
      <c r="AU166" s="174">
        <f t="shared" si="166"/>
        <v>0</v>
      </c>
      <c r="AV166" s="174">
        <f t="shared" si="166"/>
        <v>0</v>
      </c>
      <c r="AW166" s="174">
        <f t="shared" si="166"/>
        <v>6</v>
      </c>
      <c r="AX166" s="174">
        <f t="shared" si="166"/>
        <v>0</v>
      </c>
      <c r="AY166" s="174">
        <f t="shared" si="166"/>
        <v>0</v>
      </c>
      <c r="AZ166" s="174">
        <f t="shared" si="166"/>
        <v>0</v>
      </c>
      <c r="BA166" s="174">
        <f t="shared" si="166"/>
        <v>0</v>
      </c>
      <c r="BB166" s="174">
        <f t="shared" si="166"/>
        <v>0</v>
      </c>
      <c r="BC166" s="174">
        <f t="shared" si="166"/>
        <v>0</v>
      </c>
      <c r="BD166" s="174">
        <f t="shared" si="166"/>
        <v>0</v>
      </c>
      <c r="BE166" s="174">
        <f t="shared" si="166"/>
        <v>0</v>
      </c>
      <c r="BF166" s="640"/>
      <c r="BG166" s="640"/>
      <c r="BH166" t="str">
        <f>IF(G166="","",VLOOKUP(G166,과정코드!$A$2:$B$494,2,0))</f>
        <v>COL0104672</v>
      </c>
      <c r="BI166" s="70"/>
    </row>
    <row r="167" spans="1:61" s="39" customFormat="1" ht="30" customHeight="1">
      <c r="A167" s="381" t="s">
        <v>1334</v>
      </c>
      <c r="B167" s="381"/>
      <c r="C167" s="381"/>
      <c r="D167" s="381"/>
      <c r="E167" s="381"/>
      <c r="F167" s="381"/>
      <c r="G167" s="381"/>
      <c r="H167" s="381"/>
      <c r="I167" s="381"/>
      <c r="J167" s="381"/>
      <c r="K167" s="381"/>
      <c r="L167" s="381"/>
      <c r="M167" s="85" t="s">
        <v>16</v>
      </c>
      <c r="N167" s="85" t="s">
        <v>7</v>
      </c>
      <c r="O167" s="85" t="s">
        <v>9</v>
      </c>
      <c r="P167" s="85" t="s">
        <v>1</v>
      </c>
      <c r="Q167" s="85" t="s">
        <v>14</v>
      </c>
      <c r="R167" s="85" t="s">
        <v>0</v>
      </c>
      <c r="S167" s="85" t="s">
        <v>17</v>
      </c>
      <c r="T167" s="85" t="s">
        <v>13</v>
      </c>
      <c r="U167" s="85" t="s">
        <v>2</v>
      </c>
      <c r="V167" s="85" t="s">
        <v>11</v>
      </c>
      <c r="W167" s="85" t="s">
        <v>8</v>
      </c>
      <c r="X167" s="85" t="s">
        <v>19</v>
      </c>
      <c r="Y167" s="152">
        <f t="shared" ref="Y167:BE167" si="167">SUM(Y168:Y178)</f>
        <v>16</v>
      </c>
      <c r="Z167" s="152">
        <f t="shared" si="167"/>
        <v>16</v>
      </c>
      <c r="AA167" s="152">
        <f t="shared" si="167"/>
        <v>0</v>
      </c>
      <c r="AB167" s="152">
        <f t="shared" si="167"/>
        <v>0</v>
      </c>
      <c r="AC167" s="152">
        <f t="shared" si="167"/>
        <v>0</v>
      </c>
      <c r="AD167" s="152">
        <f t="shared" si="167"/>
        <v>16</v>
      </c>
      <c r="AE167" s="152">
        <f t="shared" si="167"/>
        <v>0</v>
      </c>
      <c r="AF167" s="152">
        <f t="shared" si="167"/>
        <v>9</v>
      </c>
      <c r="AG167" s="152">
        <f t="shared" si="167"/>
        <v>4</v>
      </c>
      <c r="AH167" s="152">
        <f t="shared" si="167"/>
        <v>0</v>
      </c>
      <c r="AI167" s="152">
        <f t="shared" si="167"/>
        <v>0</v>
      </c>
      <c r="AJ167" s="152">
        <f t="shared" si="167"/>
        <v>0</v>
      </c>
      <c r="AK167" s="152">
        <f t="shared" si="167"/>
        <v>0</v>
      </c>
      <c r="AL167" s="152">
        <f t="shared" si="167"/>
        <v>0</v>
      </c>
      <c r="AM167" s="152">
        <f t="shared" si="167"/>
        <v>2</v>
      </c>
      <c r="AN167" s="152">
        <f t="shared" si="167"/>
        <v>1</v>
      </c>
      <c r="AO167" s="152">
        <f t="shared" si="167"/>
        <v>0</v>
      </c>
      <c r="AP167" s="152">
        <f t="shared" si="167"/>
        <v>47</v>
      </c>
      <c r="AQ167" s="152">
        <f t="shared" si="167"/>
        <v>0</v>
      </c>
      <c r="AR167" s="152">
        <f t="shared" si="167"/>
        <v>0</v>
      </c>
      <c r="AS167" s="152">
        <f t="shared" si="167"/>
        <v>0</v>
      </c>
      <c r="AT167" s="152">
        <f t="shared" si="167"/>
        <v>47</v>
      </c>
      <c r="AU167" s="152">
        <f t="shared" si="167"/>
        <v>0</v>
      </c>
      <c r="AV167" s="152">
        <f t="shared" si="167"/>
        <v>24</v>
      </c>
      <c r="AW167" s="152">
        <f t="shared" si="167"/>
        <v>12</v>
      </c>
      <c r="AX167" s="152">
        <f t="shared" si="167"/>
        <v>0</v>
      </c>
      <c r="AY167" s="152">
        <f t="shared" si="167"/>
        <v>0</v>
      </c>
      <c r="AZ167" s="152">
        <f t="shared" si="167"/>
        <v>0</v>
      </c>
      <c r="BA167" s="152">
        <f t="shared" si="167"/>
        <v>0</v>
      </c>
      <c r="BB167" s="152">
        <f t="shared" si="167"/>
        <v>0</v>
      </c>
      <c r="BC167" s="152">
        <f t="shared" si="167"/>
        <v>6</v>
      </c>
      <c r="BD167" s="152">
        <f t="shared" si="167"/>
        <v>5</v>
      </c>
      <c r="BE167" s="152">
        <f t="shared" si="167"/>
        <v>0</v>
      </c>
      <c r="BF167" s="152"/>
      <c r="BG167" s="152"/>
      <c r="BH167" t="str">
        <f>IF(G167="","",VLOOKUP(G167,과정코드!$A$2:$B$494,2,0))</f>
        <v/>
      </c>
      <c r="BI167" s="70"/>
    </row>
    <row r="168" spans="1:61" s="249" customFormat="1" ht="23.1" customHeight="1">
      <c r="A168" s="830" t="s">
        <v>1335</v>
      </c>
      <c r="B168" s="250">
        <v>148</v>
      </c>
      <c r="C168" s="250"/>
      <c r="D168" s="41" t="s">
        <v>21</v>
      </c>
      <c r="E168" s="41"/>
      <c r="F168" s="41"/>
      <c r="G168" s="72" t="s">
        <v>1220</v>
      </c>
      <c r="H168" s="93" t="str">
        <f t="shared" ref="H168:H178" si="168">IFERROR(HYPERLINK("https://www.ksaedu.or.kr/front/btoc/crs/off/crssesDetail.html?crscd="&amp;BH168,"바로가기"),"")</f>
        <v>바로가기</v>
      </c>
      <c r="I168" s="45">
        <v>1</v>
      </c>
      <c r="J168" s="40">
        <v>6</v>
      </c>
      <c r="K168" s="253">
        <v>70</v>
      </c>
      <c r="L168" s="253">
        <v>70</v>
      </c>
      <c r="M168" s="502"/>
      <c r="N168" s="71"/>
      <c r="O168" s="502"/>
      <c r="P168" s="254"/>
      <c r="Q168" s="502"/>
      <c r="R168" s="254" t="s">
        <v>2570</v>
      </c>
      <c r="S168" s="502"/>
      <c r="T168" s="71"/>
      <c r="U168" s="502"/>
      <c r="V168" s="71"/>
      <c r="W168" s="502"/>
      <c r="X168" s="71"/>
      <c r="Y168" s="492">
        <f t="shared" ref="Y168:Y178" si="169">COUNTA($M168:$X168)</f>
        <v>1</v>
      </c>
      <c r="Z168" s="149">
        <f t="shared" ref="Z168:Z178" si="170">AA168+AD168</f>
        <v>1</v>
      </c>
      <c r="AA168" s="150">
        <f t="shared" ref="AA168:AA178" si="171">AB168+AC168</f>
        <v>0</v>
      </c>
      <c r="AB168" s="147">
        <f t="array" ref="AB168">(SUM(LEN($M168:$X168)-LEN(SUBSTITUTE($M168:$X168,"역삼","")))/LEN("역삼"))</f>
        <v>0</v>
      </c>
      <c r="AC168" s="147">
        <f t="array" ref="AC168">SUM(SUM(LEN($M168:X168)-LEN(SUBSTITUTE($M168:X168,"선릉","")))/LEN("선릉"),SUM(LEN(M168:$X168)-LEN(SUBSTITUTE($M168:$X168,"가산","")))/LEN("가산"))</f>
        <v>0</v>
      </c>
      <c r="AD168" s="150">
        <f t="shared" ref="AD168:AD178" si="172">SUM(AE168:AO168)</f>
        <v>1</v>
      </c>
      <c r="AE168" s="147">
        <f t="array" ref="AE168">(SUM(LEN($M168:$X168)-LEN(SUBSTITUTE($M168:$X168,"대전","")))/LEN("대전"))</f>
        <v>0</v>
      </c>
      <c r="AF168" s="147">
        <f t="array" ref="AF168">(SUM(LEN($M168:$X168)-LEN(SUBSTITUTE($M168:$X168,"대구","")))/LEN("대구"))</f>
        <v>1</v>
      </c>
      <c r="AG168" s="147">
        <f t="array" ref="AG168">(SUM(LEN($M168:$X168)-LEN(SUBSTITUTE($M168:$X168,"부산","")))/LEN("부산"))</f>
        <v>0</v>
      </c>
      <c r="AH168" s="147">
        <f t="array" ref="AH168">(SUM(LEN($M168:$X168)-LEN(SUBSTITUTE($M168:$X168,"광주","")))/LEN("광주"))</f>
        <v>0</v>
      </c>
      <c r="AI168" s="147">
        <f t="array" ref="AI168">SUM(SUM(LEN($M168:$X168)-LEN(SUBSTITUTE($M168:$X168,"수원","")))/LEN("수원"),SUM(LEN($M168:$X168)-LEN(SUBSTITUTE($M168:$X168,"춘천","")))/LEN("춘천"),SUM(LEN($M168:$X168)-LEN(SUBSTITUTE($M168:$X168,"의정부","")))/LEN("의정부"),SUM(LEN($M168:$X168)-LEN(SUBSTITUTE($M168:$X168,"원주","")))/LEN("원주"))</f>
        <v>0</v>
      </c>
      <c r="AJ168" s="147">
        <f t="array" ref="AJ168">(SUM(LEN($M168:$X168)-LEN(SUBSTITUTE($M168:$X168,"청주","")))/LEN("청주"))</f>
        <v>0</v>
      </c>
      <c r="AK168" s="147">
        <f t="array" ref="AK168">(SUM(LEN($M168:$X168)-LEN(SUBSTITUTE($M168:$X168,"인천","")))/LEN("인천"))</f>
        <v>0</v>
      </c>
      <c r="AL168" s="147">
        <f t="array" ref="AL168">SUM(SUM(LEN($M168:X168)-LEN(SUBSTITUTE($M168:X168,"충북","")))/LEN("충북"),SUM(LEN(M168:$X168)-LEN(SUBSTITUTE($M168:$X168,"아산","")))/LEN("아산"))</f>
        <v>0</v>
      </c>
      <c r="AM168" s="147">
        <f t="array" ref="AM168">(SUM(LEN($M168:$X168)-LEN(SUBSTITUTE($M168:$X168,"울산","")))/LEN("울산"))</f>
        <v>0</v>
      </c>
      <c r="AN168" s="147">
        <f t="array" ref="AN168">(SUM(LEN($M168:$X168)-LEN(SUBSTITUTE($M168:$X168,"창원","")))/LEN("창원"))</f>
        <v>0</v>
      </c>
      <c r="AO168" s="147">
        <f t="array" ref="AO168">(SUM(LEN($M168:$X168)-LEN(SUBSTITUTE($M168:$X168,"전주","")))/LEN("전주"))</f>
        <v>0</v>
      </c>
      <c r="AP168" s="176">
        <f t="shared" ref="AP168:AP178" si="173">AQ168+AT168</f>
        <v>1</v>
      </c>
      <c r="AQ168" s="175">
        <f>AR168+AS168</f>
        <v>0</v>
      </c>
      <c r="AR168" s="174">
        <f t="shared" ref="AR168:AS175" si="174">$I168*AB168</f>
        <v>0</v>
      </c>
      <c r="AS168" s="174">
        <f t="shared" si="174"/>
        <v>0</v>
      </c>
      <c r="AT168" s="175">
        <f t="shared" ref="AT168:AT178" si="175">SUM(AU168:BE168)</f>
        <v>1</v>
      </c>
      <c r="AU168" s="174">
        <f t="shared" ref="AU168:BE175" si="176">$I168*AE168</f>
        <v>0</v>
      </c>
      <c r="AV168" s="174">
        <f t="shared" si="176"/>
        <v>1</v>
      </c>
      <c r="AW168" s="174">
        <f t="shared" si="176"/>
        <v>0</v>
      </c>
      <c r="AX168" s="174">
        <f t="shared" si="176"/>
        <v>0</v>
      </c>
      <c r="AY168" s="174">
        <f t="shared" si="176"/>
        <v>0</v>
      </c>
      <c r="AZ168" s="174">
        <f t="shared" si="176"/>
        <v>0</v>
      </c>
      <c r="BA168" s="174">
        <f t="shared" si="176"/>
        <v>0</v>
      </c>
      <c r="BB168" s="174">
        <f t="shared" si="176"/>
        <v>0</v>
      </c>
      <c r="BC168" s="174">
        <f t="shared" si="176"/>
        <v>0</v>
      </c>
      <c r="BD168" s="174">
        <f t="shared" si="176"/>
        <v>0</v>
      </c>
      <c r="BE168" s="174">
        <f t="shared" si="176"/>
        <v>0</v>
      </c>
      <c r="BF168" s="640"/>
      <c r="BG168" s="640"/>
      <c r="BH168" t="str">
        <f>IF(G168="","",VLOOKUP(G168,과정코드!$A$2:$B$494,2,0))</f>
        <v>COL0104679</v>
      </c>
      <c r="BI168" s="616"/>
    </row>
    <row r="169" spans="1:61" s="249" customFormat="1" ht="23.1" customHeight="1">
      <c r="A169" s="830"/>
      <c r="B169" s="250">
        <v>149</v>
      </c>
      <c r="C169" s="250"/>
      <c r="D169" s="41" t="s">
        <v>21</v>
      </c>
      <c r="E169" s="41"/>
      <c r="F169" s="41"/>
      <c r="G169" s="72" t="s">
        <v>294</v>
      </c>
      <c r="H169" s="93" t="str">
        <f t="shared" si="168"/>
        <v>바로가기</v>
      </c>
      <c r="I169" s="45">
        <v>1</v>
      </c>
      <c r="J169" s="40">
        <v>6</v>
      </c>
      <c r="K169" s="253">
        <v>70</v>
      </c>
      <c r="L169" s="253">
        <v>70</v>
      </c>
      <c r="M169" s="502"/>
      <c r="N169" s="71"/>
      <c r="O169" s="502"/>
      <c r="P169" s="254"/>
      <c r="Q169" s="502"/>
      <c r="R169" s="254"/>
      <c r="S169" s="502"/>
      <c r="T169" s="71"/>
      <c r="U169" s="502"/>
      <c r="V169" s="254"/>
      <c r="W169" s="502"/>
      <c r="X169" s="254" t="s">
        <v>1199</v>
      </c>
      <c r="Y169" s="492">
        <f t="shared" si="169"/>
        <v>1</v>
      </c>
      <c r="Z169" s="149">
        <f t="shared" si="170"/>
        <v>1</v>
      </c>
      <c r="AA169" s="150">
        <f t="shared" si="171"/>
        <v>0</v>
      </c>
      <c r="AB169" s="147">
        <f t="array" ref="AB169">(SUM(LEN($M169:$X169)-LEN(SUBSTITUTE($M169:$X169,"역삼","")))/LEN("역삼"))</f>
        <v>0</v>
      </c>
      <c r="AC169" s="147">
        <f t="array" ref="AC169">SUM(SUM(LEN($M169:X169)-LEN(SUBSTITUTE($M169:X169,"선릉","")))/LEN("선릉"),SUM(LEN(M169:$X169)-LEN(SUBSTITUTE($M169:$X169,"가산","")))/LEN("가산"))</f>
        <v>0</v>
      </c>
      <c r="AD169" s="150">
        <f t="shared" si="172"/>
        <v>1</v>
      </c>
      <c r="AE169" s="147">
        <f t="array" ref="AE169">(SUM(LEN($M169:$X169)-LEN(SUBSTITUTE($M169:$X169,"대전","")))/LEN("대전"))</f>
        <v>0</v>
      </c>
      <c r="AF169" s="147">
        <f t="array" ref="AF169">(SUM(LEN($M169:$X169)-LEN(SUBSTITUTE($M169:$X169,"대구","")))/LEN("대구"))</f>
        <v>1</v>
      </c>
      <c r="AG169" s="147">
        <f t="array" ref="AG169">(SUM(LEN($M169:$X169)-LEN(SUBSTITUTE($M169:$X169,"부산","")))/LEN("부산"))</f>
        <v>0</v>
      </c>
      <c r="AH169" s="147">
        <f t="array" ref="AH169">(SUM(LEN($M169:$X169)-LEN(SUBSTITUTE($M169:$X169,"광주","")))/LEN("광주"))</f>
        <v>0</v>
      </c>
      <c r="AI169" s="147">
        <f t="array" ref="AI169">SUM(SUM(LEN($M169:$X169)-LEN(SUBSTITUTE($M169:$X169,"수원","")))/LEN("수원"),SUM(LEN($M169:$X169)-LEN(SUBSTITUTE($M169:$X169,"춘천","")))/LEN("춘천"),SUM(LEN($M169:$X169)-LEN(SUBSTITUTE($M169:$X169,"의정부","")))/LEN("의정부"),SUM(LEN($M169:$X169)-LEN(SUBSTITUTE($M169:$X169,"원주","")))/LEN("원주"))</f>
        <v>0</v>
      </c>
      <c r="AJ169" s="147">
        <f t="array" ref="AJ169">(SUM(LEN($M169:$X169)-LEN(SUBSTITUTE($M169:$X169,"청주","")))/LEN("청주"))</f>
        <v>0</v>
      </c>
      <c r="AK169" s="147">
        <f t="array" ref="AK169">(SUM(LEN($M169:$X169)-LEN(SUBSTITUTE($M169:$X169,"인천","")))/LEN("인천"))</f>
        <v>0</v>
      </c>
      <c r="AL169" s="147">
        <f t="array" ref="AL169">SUM(SUM(LEN($M169:X169)-LEN(SUBSTITUTE($M169:X169,"충북","")))/LEN("충북"),SUM(LEN(M169:$X169)-LEN(SUBSTITUTE($M169:$X169,"아산","")))/LEN("아산"))</f>
        <v>0</v>
      </c>
      <c r="AM169" s="147">
        <f t="array" ref="AM169">(SUM(LEN($M169:$X169)-LEN(SUBSTITUTE($M169:$X169,"울산","")))/LEN("울산"))</f>
        <v>0</v>
      </c>
      <c r="AN169" s="147">
        <f t="array" ref="AN169">(SUM(LEN($M169:$X169)-LEN(SUBSTITUTE($M169:$X169,"창원","")))/LEN("창원"))</f>
        <v>0</v>
      </c>
      <c r="AO169" s="147">
        <f t="array" ref="AO169">(SUM(LEN($M169:$X169)-LEN(SUBSTITUTE($M169:$X169,"전주","")))/LEN("전주"))</f>
        <v>0</v>
      </c>
      <c r="AP169" s="176">
        <f t="shared" si="173"/>
        <v>1</v>
      </c>
      <c r="AQ169" s="175">
        <f t="shared" ref="AQ169:AQ178" si="177">AR169+AS169</f>
        <v>0</v>
      </c>
      <c r="AR169" s="174">
        <f t="shared" si="174"/>
        <v>0</v>
      </c>
      <c r="AS169" s="174">
        <f t="shared" si="174"/>
        <v>0</v>
      </c>
      <c r="AT169" s="175">
        <f t="shared" si="175"/>
        <v>1</v>
      </c>
      <c r="AU169" s="174">
        <f t="shared" si="176"/>
        <v>0</v>
      </c>
      <c r="AV169" s="174">
        <f t="shared" si="176"/>
        <v>1</v>
      </c>
      <c r="AW169" s="174">
        <f t="shared" si="176"/>
        <v>0</v>
      </c>
      <c r="AX169" s="174">
        <f t="shared" si="176"/>
        <v>0</v>
      </c>
      <c r="AY169" s="174">
        <f t="shared" si="176"/>
        <v>0</v>
      </c>
      <c r="AZ169" s="174">
        <f t="shared" si="176"/>
        <v>0</v>
      </c>
      <c r="BA169" s="174">
        <f t="shared" si="176"/>
        <v>0</v>
      </c>
      <c r="BB169" s="174">
        <f t="shared" si="176"/>
        <v>0</v>
      </c>
      <c r="BC169" s="174">
        <f t="shared" si="176"/>
        <v>0</v>
      </c>
      <c r="BD169" s="174">
        <f t="shared" si="176"/>
        <v>0</v>
      </c>
      <c r="BE169" s="174">
        <f t="shared" si="176"/>
        <v>0</v>
      </c>
      <c r="BF169" s="640"/>
      <c r="BG169" s="640"/>
      <c r="BH169" t="str">
        <f>IF(G169="","",VLOOKUP(G169,과정코드!$A$2:$B$494,2,0))</f>
        <v>COL0104682</v>
      </c>
      <c r="BI169" s="616"/>
    </row>
    <row r="170" spans="1:61" s="249" customFormat="1" ht="23.1" customHeight="1">
      <c r="A170" s="830"/>
      <c r="B170" s="250">
        <v>150</v>
      </c>
      <c r="C170" s="250"/>
      <c r="D170" s="41" t="s">
        <v>21</v>
      </c>
      <c r="E170" s="41"/>
      <c r="F170" s="41"/>
      <c r="G170" s="27" t="s">
        <v>296</v>
      </c>
      <c r="H170" s="93" t="str">
        <f t="shared" si="168"/>
        <v>바로가기</v>
      </c>
      <c r="I170" s="45">
        <v>5</v>
      </c>
      <c r="J170" s="40">
        <v>34</v>
      </c>
      <c r="K170" s="253">
        <v>310</v>
      </c>
      <c r="L170" s="253">
        <v>310</v>
      </c>
      <c r="M170" s="502"/>
      <c r="N170" s="71"/>
      <c r="O170" s="502"/>
      <c r="P170" s="254" t="s">
        <v>1273</v>
      </c>
      <c r="Q170" s="502"/>
      <c r="R170" s="254"/>
      <c r="S170" s="502"/>
      <c r="T170" s="71"/>
      <c r="U170" s="502"/>
      <c r="V170" s="254"/>
      <c r="W170" s="502"/>
      <c r="X170" s="254"/>
      <c r="Y170" s="492">
        <f t="shared" si="169"/>
        <v>1</v>
      </c>
      <c r="Z170" s="149">
        <f t="shared" si="170"/>
        <v>1</v>
      </c>
      <c r="AA170" s="150">
        <f t="shared" si="171"/>
        <v>0</v>
      </c>
      <c r="AB170" s="147">
        <f t="array" ref="AB170">(SUM(LEN($M170:$X170)-LEN(SUBSTITUTE($M170:$X170,"역삼","")))/LEN("역삼"))</f>
        <v>0</v>
      </c>
      <c r="AC170" s="147">
        <f t="array" ref="AC170">SUM(SUM(LEN($M170:X170)-LEN(SUBSTITUTE($M170:X170,"선릉","")))/LEN("선릉"),SUM(LEN(M170:$X170)-LEN(SUBSTITUTE($M170:$X170,"가산","")))/LEN("가산"))</f>
        <v>0</v>
      </c>
      <c r="AD170" s="150">
        <f t="shared" si="172"/>
        <v>1</v>
      </c>
      <c r="AE170" s="147">
        <f t="array" ref="AE170">(SUM(LEN($M170:$X170)-LEN(SUBSTITUTE($M170:$X170,"대전","")))/LEN("대전"))</f>
        <v>0</v>
      </c>
      <c r="AF170" s="147">
        <f t="array" ref="AF170">(SUM(LEN($M170:$X170)-LEN(SUBSTITUTE($M170:$X170,"대구","")))/LEN("대구"))</f>
        <v>0</v>
      </c>
      <c r="AG170" s="147">
        <f t="array" ref="AG170">(SUM(LEN($M170:$X170)-LEN(SUBSTITUTE($M170:$X170,"부산","")))/LEN("부산"))</f>
        <v>0</v>
      </c>
      <c r="AH170" s="147">
        <f t="array" ref="AH170">(SUM(LEN($M170:$X170)-LEN(SUBSTITUTE($M170:$X170,"광주","")))/LEN("광주"))</f>
        <v>0</v>
      </c>
      <c r="AI170" s="147">
        <f t="array" ref="AI170">SUM(SUM(LEN($M170:$X170)-LEN(SUBSTITUTE($M170:$X170,"수원","")))/LEN("수원"),SUM(LEN($M170:$X170)-LEN(SUBSTITUTE($M170:$X170,"춘천","")))/LEN("춘천"),SUM(LEN($M170:$X170)-LEN(SUBSTITUTE($M170:$X170,"의정부","")))/LEN("의정부"),SUM(LEN($M170:$X170)-LEN(SUBSTITUTE($M170:$X170,"원주","")))/LEN("원주"))</f>
        <v>0</v>
      </c>
      <c r="AJ170" s="147">
        <f t="array" ref="AJ170">(SUM(LEN($M170:$X170)-LEN(SUBSTITUTE($M170:$X170,"청주","")))/LEN("청주"))</f>
        <v>0</v>
      </c>
      <c r="AK170" s="147">
        <f t="array" ref="AK170">(SUM(LEN($M170:$X170)-LEN(SUBSTITUTE($M170:$X170,"인천","")))/LEN("인천"))</f>
        <v>0</v>
      </c>
      <c r="AL170" s="147">
        <f t="array" ref="AL170">SUM(SUM(LEN($M170:X170)-LEN(SUBSTITUTE($M170:X170,"충북","")))/LEN("충북"),SUM(LEN(M170:$X170)-LEN(SUBSTITUTE($M170:$X170,"아산","")))/LEN("아산"))</f>
        <v>0</v>
      </c>
      <c r="AM170" s="147">
        <f t="array" ref="AM170">(SUM(LEN($M170:$X170)-LEN(SUBSTITUTE($M170:$X170,"울산","")))/LEN("울산"))</f>
        <v>0</v>
      </c>
      <c r="AN170" s="147">
        <f t="array" ref="AN170">(SUM(LEN($M170:$X170)-LEN(SUBSTITUTE($M170:$X170,"창원","")))/LEN("창원"))</f>
        <v>1</v>
      </c>
      <c r="AO170" s="147">
        <f t="array" ref="AO170">(SUM(LEN($M170:$X170)-LEN(SUBSTITUTE($M170:$X170,"전주","")))/LEN("전주"))</f>
        <v>0</v>
      </c>
      <c r="AP170" s="176">
        <f t="shared" si="173"/>
        <v>5</v>
      </c>
      <c r="AQ170" s="175">
        <f t="shared" si="177"/>
        <v>0</v>
      </c>
      <c r="AR170" s="174">
        <f t="shared" si="174"/>
        <v>0</v>
      </c>
      <c r="AS170" s="174">
        <f t="shared" si="174"/>
        <v>0</v>
      </c>
      <c r="AT170" s="175">
        <f t="shared" si="175"/>
        <v>5</v>
      </c>
      <c r="AU170" s="174">
        <f t="shared" si="176"/>
        <v>0</v>
      </c>
      <c r="AV170" s="174">
        <f t="shared" si="176"/>
        <v>0</v>
      </c>
      <c r="AW170" s="174">
        <f t="shared" si="176"/>
        <v>0</v>
      </c>
      <c r="AX170" s="174">
        <f t="shared" si="176"/>
        <v>0</v>
      </c>
      <c r="AY170" s="174">
        <f t="shared" si="176"/>
        <v>0</v>
      </c>
      <c r="AZ170" s="174">
        <f t="shared" si="176"/>
        <v>0</v>
      </c>
      <c r="BA170" s="174">
        <f t="shared" si="176"/>
        <v>0</v>
      </c>
      <c r="BB170" s="174">
        <f t="shared" si="176"/>
        <v>0</v>
      </c>
      <c r="BC170" s="174">
        <f t="shared" si="176"/>
        <v>0</v>
      </c>
      <c r="BD170" s="174">
        <f t="shared" si="176"/>
        <v>5</v>
      </c>
      <c r="BE170" s="174">
        <f t="shared" si="176"/>
        <v>0</v>
      </c>
      <c r="BF170" s="640"/>
      <c r="BG170" s="640"/>
      <c r="BH170" t="str">
        <f>IF(G170="","",VLOOKUP(G170,과정코드!$A$2:$B$494,2,0))</f>
        <v>COL0104684</v>
      </c>
      <c r="BI170" s="616"/>
    </row>
    <row r="171" spans="1:61" s="249" customFormat="1" ht="23.1" customHeight="1">
      <c r="A171" s="830"/>
      <c r="B171" s="250">
        <v>151</v>
      </c>
      <c r="C171" s="250"/>
      <c r="D171" s="41" t="s">
        <v>21</v>
      </c>
      <c r="E171" s="41"/>
      <c r="F171" s="41"/>
      <c r="G171" s="27" t="s">
        <v>1184</v>
      </c>
      <c r="H171" s="93" t="str">
        <f t="shared" si="168"/>
        <v>바로가기</v>
      </c>
      <c r="I171" s="45">
        <v>3</v>
      </c>
      <c r="J171" s="40">
        <v>24</v>
      </c>
      <c r="K171" s="253">
        <v>220</v>
      </c>
      <c r="L171" s="253">
        <v>220</v>
      </c>
      <c r="M171" s="502"/>
      <c r="N171" s="319"/>
      <c r="O171" s="502"/>
      <c r="P171" s="319" t="s">
        <v>1274</v>
      </c>
      <c r="Q171" s="502"/>
      <c r="R171" s="254"/>
      <c r="S171" s="502"/>
      <c r="T171" s="319"/>
      <c r="U171" s="502"/>
      <c r="V171" s="254"/>
      <c r="W171" s="502"/>
      <c r="X171" s="254"/>
      <c r="Y171" s="492">
        <f t="shared" si="169"/>
        <v>1</v>
      </c>
      <c r="Z171" s="149">
        <f t="shared" si="170"/>
        <v>1</v>
      </c>
      <c r="AA171" s="150">
        <f t="shared" si="171"/>
        <v>0</v>
      </c>
      <c r="AB171" s="147">
        <f t="array" ref="AB171">(SUM(LEN($M171:$X171)-LEN(SUBSTITUTE($M171:$X171,"역삼","")))/LEN("역삼"))</f>
        <v>0</v>
      </c>
      <c r="AC171" s="147">
        <f t="array" ref="AC171">SUM(SUM(LEN($M171:X171)-LEN(SUBSTITUTE($M171:X171,"선릉","")))/LEN("선릉"),SUM(LEN(M171:$X171)-LEN(SUBSTITUTE($M171:$X171,"가산","")))/LEN("가산"))</f>
        <v>0</v>
      </c>
      <c r="AD171" s="150">
        <f t="shared" si="172"/>
        <v>1</v>
      </c>
      <c r="AE171" s="147">
        <f t="array" ref="AE171">(SUM(LEN($M171:$X171)-LEN(SUBSTITUTE($M171:$X171,"대전","")))/LEN("대전"))</f>
        <v>0</v>
      </c>
      <c r="AF171" s="147">
        <f t="array" ref="AF171">(SUM(LEN($M171:$X171)-LEN(SUBSTITUTE($M171:$X171,"대구","")))/LEN("대구"))</f>
        <v>0</v>
      </c>
      <c r="AG171" s="147">
        <f t="array" ref="AG171">(SUM(LEN($M171:$X171)-LEN(SUBSTITUTE($M171:$X171,"부산","")))/LEN("부산"))</f>
        <v>0</v>
      </c>
      <c r="AH171" s="147">
        <f t="array" ref="AH171">(SUM(LEN($M171:$X171)-LEN(SUBSTITUTE($M171:$X171,"광주","")))/LEN("광주"))</f>
        <v>0</v>
      </c>
      <c r="AI171" s="147">
        <f t="array" ref="AI171">SUM(SUM(LEN($M171:$X171)-LEN(SUBSTITUTE($M171:$X171,"수원","")))/LEN("수원"),SUM(LEN($M171:$X171)-LEN(SUBSTITUTE($M171:$X171,"춘천","")))/LEN("춘천"),SUM(LEN($M171:$X171)-LEN(SUBSTITUTE($M171:$X171,"의정부","")))/LEN("의정부"),SUM(LEN($M171:$X171)-LEN(SUBSTITUTE($M171:$X171,"원주","")))/LEN("원주"))</f>
        <v>0</v>
      </c>
      <c r="AJ171" s="147">
        <f t="array" ref="AJ171">(SUM(LEN($M171:$X171)-LEN(SUBSTITUTE($M171:$X171,"청주","")))/LEN("청주"))</f>
        <v>0</v>
      </c>
      <c r="AK171" s="147">
        <f t="array" ref="AK171">(SUM(LEN($M171:$X171)-LEN(SUBSTITUTE($M171:$X171,"인천","")))/LEN("인천"))</f>
        <v>0</v>
      </c>
      <c r="AL171" s="147">
        <f t="array" ref="AL171">SUM(SUM(LEN($M171:X171)-LEN(SUBSTITUTE($M171:X171,"충북","")))/LEN("충북"),SUM(LEN(M171:$X171)-LEN(SUBSTITUTE($M171:$X171,"아산","")))/LEN("아산"))</f>
        <v>0</v>
      </c>
      <c r="AM171" s="147">
        <f t="array" ref="AM171">(SUM(LEN($M171:$X171)-LEN(SUBSTITUTE($M171:$X171,"울산","")))/LEN("울산"))</f>
        <v>1</v>
      </c>
      <c r="AN171" s="147">
        <f t="array" ref="AN171">(SUM(LEN($M171:$X171)-LEN(SUBSTITUTE($M171:$X171,"창원","")))/LEN("창원"))</f>
        <v>0</v>
      </c>
      <c r="AO171" s="147">
        <f t="array" ref="AO171">(SUM(LEN($M171:$X171)-LEN(SUBSTITUTE($M171:$X171,"전주","")))/LEN("전주"))</f>
        <v>0</v>
      </c>
      <c r="AP171" s="176">
        <f t="shared" si="173"/>
        <v>3</v>
      </c>
      <c r="AQ171" s="175">
        <f t="shared" si="177"/>
        <v>0</v>
      </c>
      <c r="AR171" s="174">
        <f t="shared" si="174"/>
        <v>0</v>
      </c>
      <c r="AS171" s="174">
        <f t="shared" si="174"/>
        <v>0</v>
      </c>
      <c r="AT171" s="175">
        <f t="shared" si="175"/>
        <v>3</v>
      </c>
      <c r="AU171" s="174">
        <f t="shared" si="176"/>
        <v>0</v>
      </c>
      <c r="AV171" s="174">
        <f t="shared" si="176"/>
        <v>0</v>
      </c>
      <c r="AW171" s="174">
        <f t="shared" si="176"/>
        <v>0</v>
      </c>
      <c r="AX171" s="174">
        <f t="shared" si="176"/>
        <v>0</v>
      </c>
      <c r="AY171" s="174">
        <f t="shared" si="176"/>
        <v>0</v>
      </c>
      <c r="AZ171" s="174">
        <f t="shared" si="176"/>
        <v>0</v>
      </c>
      <c r="BA171" s="174">
        <f t="shared" si="176"/>
        <v>0</v>
      </c>
      <c r="BB171" s="174">
        <f t="shared" si="176"/>
        <v>0</v>
      </c>
      <c r="BC171" s="174">
        <f t="shared" si="176"/>
        <v>3</v>
      </c>
      <c r="BD171" s="174">
        <f t="shared" si="176"/>
        <v>0</v>
      </c>
      <c r="BE171" s="174">
        <f t="shared" si="176"/>
        <v>0</v>
      </c>
      <c r="BF171" s="640"/>
      <c r="BG171" s="640"/>
      <c r="BH171" t="str">
        <f>IF(G171="","",VLOOKUP(G171,과정코드!$A$2:$B$494,2,0))</f>
        <v>COL0104685</v>
      </c>
      <c r="BI171" s="616"/>
    </row>
    <row r="172" spans="1:61" s="249" customFormat="1" ht="23.1" customHeight="1">
      <c r="A172" s="830"/>
      <c r="B172" s="250">
        <v>152</v>
      </c>
      <c r="C172" s="250"/>
      <c r="D172" s="41" t="s">
        <v>21</v>
      </c>
      <c r="E172" s="41"/>
      <c r="F172" s="41"/>
      <c r="G172" s="27" t="s">
        <v>1180</v>
      </c>
      <c r="H172" s="93" t="str">
        <f t="shared" si="168"/>
        <v>바로가기</v>
      </c>
      <c r="I172" s="45">
        <v>5</v>
      </c>
      <c r="J172" s="40">
        <v>34</v>
      </c>
      <c r="K172" s="253">
        <v>310</v>
      </c>
      <c r="L172" s="253">
        <v>310</v>
      </c>
      <c r="M172" s="502"/>
      <c r="N172" s="71"/>
      <c r="O172" s="502"/>
      <c r="P172" s="254" t="s">
        <v>2571</v>
      </c>
      <c r="Q172" s="502"/>
      <c r="R172" s="254"/>
      <c r="S172" s="502"/>
      <c r="T172" s="71" t="s">
        <v>2572</v>
      </c>
      <c r="U172" s="502"/>
      <c r="V172" s="254" t="s">
        <v>1173</v>
      </c>
      <c r="W172" s="502"/>
      <c r="X172" s="254"/>
      <c r="Y172" s="492">
        <f t="shared" si="169"/>
        <v>3</v>
      </c>
      <c r="Z172" s="149">
        <f t="shared" si="170"/>
        <v>3</v>
      </c>
      <c r="AA172" s="150">
        <f t="shared" si="171"/>
        <v>0</v>
      </c>
      <c r="AB172" s="147">
        <f t="array" ref="AB172">(SUM(LEN($M172:$X172)-LEN(SUBSTITUTE($M172:$X172,"역삼","")))/LEN("역삼"))</f>
        <v>0</v>
      </c>
      <c r="AC172" s="147">
        <f t="array" ref="AC172">SUM(SUM(LEN($M172:X172)-LEN(SUBSTITUTE($M172:X172,"선릉","")))/LEN("선릉"),SUM(LEN(M172:$X172)-LEN(SUBSTITUTE($M172:$X172,"가산","")))/LEN("가산"))</f>
        <v>0</v>
      </c>
      <c r="AD172" s="150">
        <f t="shared" si="172"/>
        <v>3</v>
      </c>
      <c r="AE172" s="147">
        <f t="array" ref="AE172">(SUM(LEN($M172:$X172)-LEN(SUBSTITUTE($M172:$X172,"대전","")))/LEN("대전"))</f>
        <v>0</v>
      </c>
      <c r="AF172" s="147">
        <f t="array" ref="AF172">(SUM(LEN($M172:$X172)-LEN(SUBSTITUTE($M172:$X172,"대구","")))/LEN("대구"))</f>
        <v>2</v>
      </c>
      <c r="AG172" s="147">
        <f t="array" ref="AG172">(SUM(LEN($M172:$X172)-LEN(SUBSTITUTE($M172:$X172,"부산","")))/LEN("부산"))</f>
        <v>1</v>
      </c>
      <c r="AH172" s="147">
        <f t="array" ref="AH172">(SUM(LEN($M172:$X172)-LEN(SUBSTITUTE($M172:$X172,"광주","")))/LEN("광주"))</f>
        <v>0</v>
      </c>
      <c r="AI172" s="147">
        <f t="array" ref="AI172">SUM(SUM(LEN($M172:$X172)-LEN(SUBSTITUTE($M172:$X172,"수원","")))/LEN("수원"),SUM(LEN($M172:$X172)-LEN(SUBSTITUTE($M172:$X172,"춘천","")))/LEN("춘천"),SUM(LEN($M172:$X172)-LEN(SUBSTITUTE($M172:$X172,"의정부","")))/LEN("의정부"),SUM(LEN($M172:$X172)-LEN(SUBSTITUTE($M172:$X172,"원주","")))/LEN("원주"))</f>
        <v>0</v>
      </c>
      <c r="AJ172" s="147">
        <f t="array" ref="AJ172">(SUM(LEN($M172:$X172)-LEN(SUBSTITUTE($M172:$X172,"청주","")))/LEN("청주"))</f>
        <v>0</v>
      </c>
      <c r="AK172" s="147">
        <f t="array" ref="AK172">(SUM(LEN($M172:$X172)-LEN(SUBSTITUTE($M172:$X172,"인천","")))/LEN("인천"))</f>
        <v>0</v>
      </c>
      <c r="AL172" s="147">
        <f t="array" ref="AL172">SUM(SUM(LEN($M172:X172)-LEN(SUBSTITUTE($M172:X172,"충북","")))/LEN("충북"),SUM(LEN(M172:$X172)-LEN(SUBSTITUTE($M172:$X172,"아산","")))/LEN("아산"))</f>
        <v>0</v>
      </c>
      <c r="AM172" s="147">
        <f t="array" ref="AM172">(SUM(LEN($M172:$X172)-LEN(SUBSTITUTE($M172:$X172,"울산","")))/LEN("울산"))</f>
        <v>0</v>
      </c>
      <c r="AN172" s="147">
        <f t="array" ref="AN172">(SUM(LEN($M172:$X172)-LEN(SUBSTITUTE($M172:$X172,"창원","")))/LEN("창원"))</f>
        <v>0</v>
      </c>
      <c r="AO172" s="147">
        <f t="array" ref="AO172">(SUM(LEN($M172:$X172)-LEN(SUBSTITUTE($M172:$X172,"전주","")))/LEN("전주"))</f>
        <v>0</v>
      </c>
      <c r="AP172" s="176">
        <f t="shared" si="173"/>
        <v>15</v>
      </c>
      <c r="AQ172" s="175">
        <f t="shared" si="177"/>
        <v>0</v>
      </c>
      <c r="AR172" s="174">
        <f t="shared" si="174"/>
        <v>0</v>
      </c>
      <c r="AS172" s="174">
        <f t="shared" si="174"/>
        <v>0</v>
      </c>
      <c r="AT172" s="175">
        <f t="shared" si="175"/>
        <v>15</v>
      </c>
      <c r="AU172" s="174">
        <f t="shared" si="176"/>
        <v>0</v>
      </c>
      <c r="AV172" s="174">
        <f t="shared" si="176"/>
        <v>10</v>
      </c>
      <c r="AW172" s="174">
        <f t="shared" si="176"/>
        <v>5</v>
      </c>
      <c r="AX172" s="174">
        <f t="shared" si="176"/>
        <v>0</v>
      </c>
      <c r="AY172" s="174">
        <f t="shared" si="176"/>
        <v>0</v>
      </c>
      <c r="AZ172" s="174">
        <f t="shared" si="176"/>
        <v>0</v>
      </c>
      <c r="BA172" s="174">
        <f t="shared" si="176"/>
        <v>0</v>
      </c>
      <c r="BB172" s="174">
        <f t="shared" si="176"/>
        <v>0</v>
      </c>
      <c r="BC172" s="174">
        <f t="shared" si="176"/>
        <v>0</v>
      </c>
      <c r="BD172" s="174">
        <f t="shared" si="176"/>
        <v>0</v>
      </c>
      <c r="BE172" s="174">
        <f t="shared" si="176"/>
        <v>0</v>
      </c>
      <c r="BF172" s="640"/>
      <c r="BG172" s="640"/>
      <c r="BH172" t="str">
        <f>IF(G172="","",VLOOKUP(G172,과정코드!$A$2:$B$494,2,0))</f>
        <v>COL0104687</v>
      </c>
      <c r="BI172" s="616"/>
    </row>
    <row r="173" spans="1:61" s="249" customFormat="1" ht="23.1" customHeight="1">
      <c r="A173" s="830"/>
      <c r="B173" s="250">
        <v>153</v>
      </c>
      <c r="C173" s="250"/>
      <c r="D173" s="41" t="s">
        <v>21</v>
      </c>
      <c r="E173" s="41"/>
      <c r="F173" s="41"/>
      <c r="G173" s="27" t="s">
        <v>1171</v>
      </c>
      <c r="H173" s="93" t="str">
        <f t="shared" si="168"/>
        <v>바로가기</v>
      </c>
      <c r="I173" s="45">
        <v>3</v>
      </c>
      <c r="J173" s="40">
        <v>24</v>
      </c>
      <c r="K173" s="253">
        <v>220</v>
      </c>
      <c r="L173" s="253">
        <v>220</v>
      </c>
      <c r="M173" s="502"/>
      <c r="N173" s="254"/>
      <c r="O173" s="502" t="s">
        <v>1169</v>
      </c>
      <c r="P173" s="254"/>
      <c r="Q173" s="502" t="s">
        <v>1038</v>
      </c>
      <c r="R173" s="254"/>
      <c r="S173" s="502" t="s">
        <v>1166</v>
      </c>
      <c r="T173" s="71"/>
      <c r="U173" s="502" t="s">
        <v>989</v>
      </c>
      <c r="V173" s="254"/>
      <c r="W173" s="502"/>
      <c r="X173" s="254"/>
      <c r="Y173" s="492">
        <f t="shared" si="169"/>
        <v>4</v>
      </c>
      <c r="Z173" s="149">
        <f t="shared" si="170"/>
        <v>4</v>
      </c>
      <c r="AA173" s="150">
        <f t="shared" si="171"/>
        <v>0</v>
      </c>
      <c r="AB173" s="147">
        <f t="array" ref="AB173">(SUM(LEN($M173:$X173)-LEN(SUBSTITUTE($M173:$X173,"역삼","")))/LEN("역삼"))</f>
        <v>0</v>
      </c>
      <c r="AC173" s="147">
        <f t="array" ref="AC173">SUM(SUM(LEN($M173:X173)-LEN(SUBSTITUTE($M173:X173,"선릉","")))/LEN("선릉"),SUM(LEN(M173:$X173)-LEN(SUBSTITUTE($M173:$X173,"가산","")))/LEN("가산"))</f>
        <v>0</v>
      </c>
      <c r="AD173" s="150">
        <f t="shared" si="172"/>
        <v>4</v>
      </c>
      <c r="AE173" s="147">
        <f t="array" ref="AE173">(SUM(LEN($M173:$X173)-LEN(SUBSTITUTE($M173:$X173,"대전","")))/LEN("대전"))</f>
        <v>0</v>
      </c>
      <c r="AF173" s="147">
        <f t="array" ref="AF173">(SUM(LEN($M173:$X173)-LEN(SUBSTITUTE($M173:$X173,"대구","")))/LEN("대구"))</f>
        <v>2</v>
      </c>
      <c r="AG173" s="147">
        <f t="array" ref="AG173">(SUM(LEN($M173:$X173)-LEN(SUBSTITUTE($M173:$X173,"부산","")))/LEN("부산"))</f>
        <v>1</v>
      </c>
      <c r="AH173" s="147">
        <f t="array" ref="AH173">(SUM(LEN($M173:$X173)-LEN(SUBSTITUTE($M173:$X173,"광주","")))/LEN("광주"))</f>
        <v>0</v>
      </c>
      <c r="AI173" s="147">
        <f t="array" ref="AI173">SUM(SUM(LEN($M173:$X173)-LEN(SUBSTITUTE($M173:$X173,"수원","")))/LEN("수원"),SUM(LEN($M173:$X173)-LEN(SUBSTITUTE($M173:$X173,"춘천","")))/LEN("춘천"),SUM(LEN($M173:$X173)-LEN(SUBSTITUTE($M173:$X173,"의정부","")))/LEN("의정부"),SUM(LEN($M173:$X173)-LEN(SUBSTITUTE($M173:$X173,"원주","")))/LEN("원주"))</f>
        <v>0</v>
      </c>
      <c r="AJ173" s="147">
        <f t="array" ref="AJ173">(SUM(LEN($M173:$X173)-LEN(SUBSTITUTE($M173:$X173,"청주","")))/LEN("청주"))</f>
        <v>0</v>
      </c>
      <c r="AK173" s="147">
        <f t="array" ref="AK173">(SUM(LEN($M173:$X173)-LEN(SUBSTITUTE($M173:$X173,"인천","")))/LEN("인천"))</f>
        <v>0</v>
      </c>
      <c r="AL173" s="147">
        <f t="array" ref="AL173">SUM(SUM(LEN($M173:X173)-LEN(SUBSTITUTE($M173:X173,"충북","")))/LEN("충북"),SUM(LEN(M173:$X173)-LEN(SUBSTITUTE($M173:$X173,"아산","")))/LEN("아산"))</f>
        <v>0</v>
      </c>
      <c r="AM173" s="147">
        <f t="array" ref="AM173">(SUM(LEN($M173:$X173)-LEN(SUBSTITUTE($M173:$X173,"울산","")))/LEN("울산"))</f>
        <v>1</v>
      </c>
      <c r="AN173" s="147">
        <f t="array" ref="AN173">(SUM(LEN($M173:$X173)-LEN(SUBSTITUTE($M173:$X173,"창원","")))/LEN("창원"))</f>
        <v>0</v>
      </c>
      <c r="AO173" s="147">
        <f t="array" ref="AO173">(SUM(LEN($M173:$X173)-LEN(SUBSTITUTE($M173:$X173,"전주","")))/LEN("전주"))</f>
        <v>0</v>
      </c>
      <c r="AP173" s="176">
        <f t="shared" si="173"/>
        <v>12</v>
      </c>
      <c r="AQ173" s="175">
        <f t="shared" si="177"/>
        <v>0</v>
      </c>
      <c r="AR173" s="174">
        <f t="shared" si="174"/>
        <v>0</v>
      </c>
      <c r="AS173" s="174">
        <f t="shared" si="174"/>
        <v>0</v>
      </c>
      <c r="AT173" s="175">
        <f t="shared" si="175"/>
        <v>12</v>
      </c>
      <c r="AU173" s="174">
        <f t="shared" si="176"/>
        <v>0</v>
      </c>
      <c r="AV173" s="174">
        <f t="shared" si="176"/>
        <v>6</v>
      </c>
      <c r="AW173" s="174">
        <f t="shared" si="176"/>
        <v>3</v>
      </c>
      <c r="AX173" s="174">
        <f t="shared" si="176"/>
        <v>0</v>
      </c>
      <c r="AY173" s="174">
        <f t="shared" si="176"/>
        <v>0</v>
      </c>
      <c r="AZ173" s="174">
        <f t="shared" si="176"/>
        <v>0</v>
      </c>
      <c r="BA173" s="174">
        <f t="shared" si="176"/>
        <v>0</v>
      </c>
      <c r="BB173" s="174">
        <f t="shared" si="176"/>
        <v>0</v>
      </c>
      <c r="BC173" s="174">
        <f t="shared" si="176"/>
        <v>3</v>
      </c>
      <c r="BD173" s="174">
        <f t="shared" si="176"/>
        <v>0</v>
      </c>
      <c r="BE173" s="174">
        <f t="shared" si="176"/>
        <v>0</v>
      </c>
      <c r="BF173" s="640"/>
      <c r="BG173" s="640"/>
      <c r="BH173" t="str">
        <f>IF(G173="","",VLOOKUP(G173,과정코드!$A$2:$B$494,2,0))</f>
        <v>COL0104688</v>
      </c>
      <c r="BI173" s="616"/>
    </row>
    <row r="174" spans="1:61" s="249" customFormat="1" ht="23.1" customHeight="1">
      <c r="A174" s="830"/>
      <c r="B174" s="250">
        <v>154</v>
      </c>
      <c r="C174" s="250"/>
      <c r="D174" s="41" t="s">
        <v>21</v>
      </c>
      <c r="E174" s="41"/>
      <c r="F174" s="41"/>
      <c r="G174" s="72" t="s">
        <v>299</v>
      </c>
      <c r="H174" s="93" t="str">
        <f t="shared" si="168"/>
        <v>바로가기</v>
      </c>
      <c r="I174" s="45">
        <v>1</v>
      </c>
      <c r="J174" s="40">
        <v>8</v>
      </c>
      <c r="K174" s="253">
        <v>80</v>
      </c>
      <c r="L174" s="253">
        <v>80</v>
      </c>
      <c r="M174" s="502"/>
      <c r="N174" s="71"/>
      <c r="O174" s="502"/>
      <c r="P174" s="254"/>
      <c r="Q174" s="502"/>
      <c r="R174" s="254"/>
      <c r="S174" s="502"/>
      <c r="T174" s="71"/>
      <c r="U174" s="502"/>
      <c r="V174" s="254" t="s">
        <v>1160</v>
      </c>
      <c r="W174" s="502"/>
      <c r="X174" s="71"/>
      <c r="Y174" s="492">
        <f t="shared" si="169"/>
        <v>1</v>
      </c>
      <c r="Z174" s="149">
        <f t="shared" si="170"/>
        <v>1</v>
      </c>
      <c r="AA174" s="150">
        <f t="shared" si="171"/>
        <v>0</v>
      </c>
      <c r="AB174" s="147">
        <f t="array" ref="AB174">(SUM(LEN($M174:$X174)-LEN(SUBSTITUTE($M174:$X174,"역삼","")))/LEN("역삼"))</f>
        <v>0</v>
      </c>
      <c r="AC174" s="147">
        <f t="array" ref="AC174">SUM(SUM(LEN($M174:X174)-LEN(SUBSTITUTE($M174:X174,"선릉","")))/LEN("선릉"),SUM(LEN(M174:$X174)-LEN(SUBSTITUTE($M174:$X174,"가산","")))/LEN("가산"))</f>
        <v>0</v>
      </c>
      <c r="AD174" s="150">
        <f t="shared" si="172"/>
        <v>1</v>
      </c>
      <c r="AE174" s="147">
        <f t="array" ref="AE174">(SUM(LEN($M174:$X174)-LEN(SUBSTITUTE($M174:$X174,"대전","")))/LEN("대전"))</f>
        <v>0</v>
      </c>
      <c r="AF174" s="147">
        <f t="array" ref="AF174">(SUM(LEN($M174:$X174)-LEN(SUBSTITUTE($M174:$X174,"대구","")))/LEN("대구"))</f>
        <v>1</v>
      </c>
      <c r="AG174" s="147">
        <f t="array" ref="AG174">(SUM(LEN($M174:$X174)-LEN(SUBSTITUTE($M174:$X174,"부산","")))/LEN("부산"))</f>
        <v>0</v>
      </c>
      <c r="AH174" s="147">
        <f t="array" ref="AH174">(SUM(LEN($M174:$X174)-LEN(SUBSTITUTE($M174:$X174,"광주","")))/LEN("광주"))</f>
        <v>0</v>
      </c>
      <c r="AI174" s="147">
        <f t="array" ref="AI174">SUM(SUM(LEN($M174:$X174)-LEN(SUBSTITUTE($M174:$X174,"수원","")))/LEN("수원"),SUM(LEN($M174:$X174)-LEN(SUBSTITUTE($M174:$X174,"춘천","")))/LEN("춘천"),SUM(LEN($M174:$X174)-LEN(SUBSTITUTE($M174:$X174,"의정부","")))/LEN("의정부"),SUM(LEN($M174:$X174)-LEN(SUBSTITUTE($M174:$X174,"원주","")))/LEN("원주"))</f>
        <v>0</v>
      </c>
      <c r="AJ174" s="147">
        <f t="array" ref="AJ174">(SUM(LEN($M174:$X174)-LEN(SUBSTITUTE($M174:$X174,"청주","")))/LEN("청주"))</f>
        <v>0</v>
      </c>
      <c r="AK174" s="147">
        <f t="array" ref="AK174">(SUM(LEN($M174:$X174)-LEN(SUBSTITUTE($M174:$X174,"인천","")))/LEN("인천"))</f>
        <v>0</v>
      </c>
      <c r="AL174" s="147">
        <f t="array" ref="AL174">SUM(SUM(LEN($M174:X174)-LEN(SUBSTITUTE($M174:X174,"충북","")))/LEN("충북"),SUM(LEN(M174:$X174)-LEN(SUBSTITUTE($M174:$X174,"아산","")))/LEN("아산"))</f>
        <v>0</v>
      </c>
      <c r="AM174" s="147">
        <f t="array" ref="AM174">(SUM(LEN($M174:$X174)-LEN(SUBSTITUTE($M174:$X174,"울산","")))/LEN("울산"))</f>
        <v>0</v>
      </c>
      <c r="AN174" s="147">
        <f t="array" ref="AN174">(SUM(LEN($M174:$X174)-LEN(SUBSTITUTE($M174:$X174,"창원","")))/LEN("창원"))</f>
        <v>0</v>
      </c>
      <c r="AO174" s="147">
        <f t="array" ref="AO174">(SUM(LEN($M174:$X174)-LEN(SUBSTITUTE($M174:$X174,"전주","")))/LEN("전주"))</f>
        <v>0</v>
      </c>
      <c r="AP174" s="176">
        <f t="shared" si="173"/>
        <v>1</v>
      </c>
      <c r="AQ174" s="175">
        <f t="shared" si="177"/>
        <v>0</v>
      </c>
      <c r="AR174" s="174">
        <f t="shared" si="174"/>
        <v>0</v>
      </c>
      <c r="AS174" s="174">
        <f t="shared" si="174"/>
        <v>0</v>
      </c>
      <c r="AT174" s="175">
        <f t="shared" si="175"/>
        <v>1</v>
      </c>
      <c r="AU174" s="174">
        <f t="shared" si="176"/>
        <v>0</v>
      </c>
      <c r="AV174" s="174">
        <f t="shared" si="176"/>
        <v>1</v>
      </c>
      <c r="AW174" s="174">
        <f t="shared" si="176"/>
        <v>0</v>
      </c>
      <c r="AX174" s="174">
        <f t="shared" si="176"/>
        <v>0</v>
      </c>
      <c r="AY174" s="174">
        <f t="shared" si="176"/>
        <v>0</v>
      </c>
      <c r="AZ174" s="174">
        <f t="shared" si="176"/>
        <v>0</v>
      </c>
      <c r="BA174" s="174">
        <f t="shared" si="176"/>
        <v>0</v>
      </c>
      <c r="BB174" s="174">
        <f t="shared" si="176"/>
        <v>0</v>
      </c>
      <c r="BC174" s="174">
        <f t="shared" si="176"/>
        <v>0</v>
      </c>
      <c r="BD174" s="174">
        <f t="shared" si="176"/>
        <v>0</v>
      </c>
      <c r="BE174" s="174">
        <f t="shared" si="176"/>
        <v>0</v>
      </c>
      <c r="BF174" s="640"/>
      <c r="BG174" s="640"/>
      <c r="BH174" t="str">
        <f>IF(G174="","",VLOOKUP(G174,과정코드!$A$2:$B$494,2,0))</f>
        <v>COL0104689</v>
      </c>
      <c r="BI174" s="616"/>
    </row>
    <row r="175" spans="1:61" s="249" customFormat="1" ht="23.1" customHeight="1">
      <c r="A175" s="501" t="s">
        <v>1337</v>
      </c>
      <c r="B175" s="250">
        <v>155</v>
      </c>
      <c r="C175" s="250"/>
      <c r="D175" s="41" t="s">
        <v>21</v>
      </c>
      <c r="E175" s="41"/>
      <c r="F175" s="41"/>
      <c r="G175" s="9" t="s">
        <v>204</v>
      </c>
      <c r="H175" s="93" t="str">
        <f t="shared" si="168"/>
        <v>바로가기</v>
      </c>
      <c r="I175" s="45">
        <v>3</v>
      </c>
      <c r="J175" s="40">
        <v>24</v>
      </c>
      <c r="K175" s="70">
        <v>510</v>
      </c>
      <c r="L175" s="70">
        <v>560</v>
      </c>
      <c r="M175" s="502"/>
      <c r="N175" s="22"/>
      <c r="O175" s="502"/>
      <c r="P175" s="15"/>
      <c r="Q175" s="502"/>
      <c r="R175" s="15"/>
      <c r="S175" s="502"/>
      <c r="T175" s="22"/>
      <c r="U175" s="502" t="s">
        <v>1156</v>
      </c>
      <c r="V175" s="15"/>
      <c r="W175" s="502"/>
      <c r="X175" s="22"/>
      <c r="Y175" s="492">
        <f t="shared" si="169"/>
        <v>1</v>
      </c>
      <c r="Z175" s="149">
        <f t="shared" si="170"/>
        <v>1</v>
      </c>
      <c r="AA175" s="150">
        <f t="shared" si="171"/>
        <v>0</v>
      </c>
      <c r="AB175" s="147">
        <f t="array" ref="AB175">(SUM(LEN($M175:$X175)-LEN(SUBSTITUTE($M175:$X175,"역삼","")))/LEN("역삼"))</f>
        <v>0</v>
      </c>
      <c r="AC175" s="147">
        <f t="array" ref="AC175">SUM(SUM(LEN($M175:X175)-LEN(SUBSTITUTE($M175:X175,"선릉","")))/LEN("선릉"),SUM(LEN(M175:$X175)-LEN(SUBSTITUTE($M175:$X175,"가산","")))/LEN("가산"))</f>
        <v>0</v>
      </c>
      <c r="AD175" s="150">
        <f t="shared" si="172"/>
        <v>1</v>
      </c>
      <c r="AE175" s="147">
        <f t="array" ref="AE175">(SUM(LEN($M175:$X175)-LEN(SUBSTITUTE($M175:$X175,"대전","")))/LEN("대전"))</f>
        <v>0</v>
      </c>
      <c r="AF175" s="147">
        <f t="array" ref="AF175">(SUM(LEN($M175:$X175)-LEN(SUBSTITUTE($M175:$X175,"대구","")))/LEN("대구"))</f>
        <v>1</v>
      </c>
      <c r="AG175" s="147">
        <f t="array" ref="AG175">(SUM(LEN($M175:$X175)-LEN(SUBSTITUTE($M175:$X175,"부산","")))/LEN("부산"))</f>
        <v>0</v>
      </c>
      <c r="AH175" s="147">
        <f t="array" ref="AH175">(SUM(LEN($M175:$X175)-LEN(SUBSTITUTE($M175:$X175,"광주","")))/LEN("광주"))</f>
        <v>0</v>
      </c>
      <c r="AI175" s="147">
        <f t="array" ref="AI175">SUM(SUM(LEN($M175:$X175)-LEN(SUBSTITUTE($M175:$X175,"수원","")))/LEN("수원"),SUM(LEN($M175:$X175)-LEN(SUBSTITUTE($M175:$X175,"춘천","")))/LEN("춘천"),SUM(LEN($M175:$X175)-LEN(SUBSTITUTE($M175:$X175,"의정부","")))/LEN("의정부"),SUM(LEN($M175:$X175)-LEN(SUBSTITUTE($M175:$X175,"원주","")))/LEN("원주"))</f>
        <v>0</v>
      </c>
      <c r="AJ175" s="147">
        <f t="array" ref="AJ175">(SUM(LEN($M175:$X175)-LEN(SUBSTITUTE($M175:$X175,"청주","")))/LEN("청주"))</f>
        <v>0</v>
      </c>
      <c r="AK175" s="147">
        <f t="array" ref="AK175">(SUM(LEN($M175:$X175)-LEN(SUBSTITUTE($M175:$X175,"인천","")))/LEN("인천"))</f>
        <v>0</v>
      </c>
      <c r="AL175" s="147">
        <f t="array" ref="AL175">SUM(SUM(LEN($M175:X175)-LEN(SUBSTITUTE($M175:X175,"충북","")))/LEN("충북"),SUM(LEN(M175:$X175)-LEN(SUBSTITUTE($M175:$X175,"아산","")))/LEN("아산"))</f>
        <v>0</v>
      </c>
      <c r="AM175" s="147">
        <f t="array" ref="AM175">(SUM(LEN($M175:$X175)-LEN(SUBSTITUTE($M175:$X175,"울산","")))/LEN("울산"))</f>
        <v>0</v>
      </c>
      <c r="AN175" s="147">
        <f t="array" ref="AN175">(SUM(LEN($M175:$X175)-LEN(SUBSTITUTE($M175:$X175,"창원","")))/LEN("창원"))</f>
        <v>0</v>
      </c>
      <c r="AO175" s="147">
        <f t="array" ref="AO175">(SUM(LEN($M175:$X175)-LEN(SUBSTITUTE($M175:$X175,"전주","")))/LEN("전주"))</f>
        <v>0</v>
      </c>
      <c r="AP175" s="176">
        <f t="shared" si="173"/>
        <v>3</v>
      </c>
      <c r="AQ175" s="175">
        <f t="shared" si="177"/>
        <v>0</v>
      </c>
      <c r="AR175" s="174">
        <f t="shared" si="174"/>
        <v>0</v>
      </c>
      <c r="AS175" s="174">
        <f t="shared" si="174"/>
        <v>0</v>
      </c>
      <c r="AT175" s="175">
        <f t="shared" si="175"/>
        <v>3</v>
      </c>
      <c r="AU175" s="174">
        <f t="shared" si="176"/>
        <v>0</v>
      </c>
      <c r="AV175" s="174">
        <f t="shared" si="176"/>
        <v>3</v>
      </c>
      <c r="AW175" s="174">
        <f t="shared" si="176"/>
        <v>0</v>
      </c>
      <c r="AX175" s="174">
        <f t="shared" si="176"/>
        <v>0</v>
      </c>
      <c r="AY175" s="174">
        <f t="shared" si="176"/>
        <v>0</v>
      </c>
      <c r="AZ175" s="174">
        <f t="shared" si="176"/>
        <v>0</v>
      </c>
      <c r="BA175" s="174">
        <f t="shared" si="176"/>
        <v>0</v>
      </c>
      <c r="BB175" s="174">
        <f t="shared" si="176"/>
        <v>0</v>
      </c>
      <c r="BC175" s="174">
        <f t="shared" si="176"/>
        <v>0</v>
      </c>
      <c r="BD175" s="174">
        <f t="shared" si="176"/>
        <v>0</v>
      </c>
      <c r="BE175" s="174">
        <f t="shared" si="176"/>
        <v>0</v>
      </c>
      <c r="BF175" s="640"/>
      <c r="BG175" s="640"/>
      <c r="BH175" t="str">
        <f>IF(G175="","",VLOOKUP(G175,과정코드!$A$2:$B$494,2,0))</f>
        <v>COL0104690</v>
      </c>
      <c r="BI175" s="616"/>
    </row>
    <row r="176" spans="1:61" s="249" customFormat="1" ht="23.1" customHeight="1">
      <c r="A176" s="863" t="s">
        <v>2573</v>
      </c>
      <c r="B176" s="250">
        <v>156</v>
      </c>
      <c r="C176" s="252" t="s">
        <v>20</v>
      </c>
      <c r="D176" s="41" t="s">
        <v>21</v>
      </c>
      <c r="E176" s="41" t="s">
        <v>21</v>
      </c>
      <c r="F176" s="41"/>
      <c r="G176" s="9" t="s">
        <v>1150</v>
      </c>
      <c r="H176" s="93" t="str">
        <f t="shared" si="168"/>
        <v>바로가기</v>
      </c>
      <c r="I176" s="45">
        <v>2</v>
      </c>
      <c r="J176" s="40">
        <v>14</v>
      </c>
      <c r="K176" s="70">
        <v>400</v>
      </c>
      <c r="L176" s="70">
        <v>450</v>
      </c>
      <c r="M176" s="502"/>
      <c r="N176" s="22"/>
      <c r="O176" s="502"/>
      <c r="P176" s="22"/>
      <c r="Q176" s="502"/>
      <c r="R176" s="22" t="s">
        <v>1149</v>
      </c>
      <c r="S176" s="502"/>
      <c r="T176" s="22"/>
      <c r="U176" s="502"/>
      <c r="V176" s="22"/>
      <c r="W176" s="502"/>
      <c r="X176" s="22"/>
      <c r="Y176" s="492"/>
      <c r="Z176" s="149"/>
      <c r="AA176" s="150"/>
      <c r="AB176" s="147"/>
      <c r="AC176" s="147"/>
      <c r="AD176" s="150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76"/>
      <c r="AQ176" s="175"/>
      <c r="AR176" s="174"/>
      <c r="AS176" s="174"/>
      <c r="AT176" s="175"/>
      <c r="AU176" s="174"/>
      <c r="AV176" s="174"/>
      <c r="AW176" s="174"/>
      <c r="AX176" s="174"/>
      <c r="AY176" s="174"/>
      <c r="AZ176" s="174"/>
      <c r="BA176" s="174"/>
      <c r="BB176" s="174"/>
      <c r="BC176" s="174"/>
      <c r="BD176" s="174"/>
      <c r="BE176" s="174"/>
      <c r="BF176" s="640"/>
      <c r="BG176" s="640"/>
      <c r="BH176" t="str">
        <f>IF(G176="","",VLOOKUP(G176,과정코드!$A$2:$B$494,2,0))</f>
        <v>COL0104694</v>
      </c>
      <c r="BI176" s="616"/>
    </row>
    <row r="177" spans="1:62" s="249" customFormat="1" ht="23.1" customHeight="1">
      <c r="A177" s="864"/>
      <c r="B177" s="250">
        <v>157</v>
      </c>
      <c r="C177" s="252" t="s">
        <v>20</v>
      </c>
      <c r="D177" s="41" t="s">
        <v>21</v>
      </c>
      <c r="E177" s="41" t="s">
        <v>21</v>
      </c>
      <c r="F177" s="41"/>
      <c r="G177" s="27" t="s">
        <v>272</v>
      </c>
      <c r="H177" s="93" t="str">
        <f t="shared" si="168"/>
        <v>바로가기</v>
      </c>
      <c r="I177" s="45">
        <v>2</v>
      </c>
      <c r="J177" s="40">
        <v>14</v>
      </c>
      <c r="K177" s="70">
        <v>400</v>
      </c>
      <c r="L177" s="70">
        <v>450</v>
      </c>
      <c r="M177" s="502"/>
      <c r="N177" s="22"/>
      <c r="O177" s="502"/>
      <c r="P177" s="22"/>
      <c r="Q177" s="502" t="s">
        <v>1147</v>
      </c>
      <c r="R177" s="22"/>
      <c r="S177" s="502" t="s">
        <v>1092</v>
      </c>
      <c r="T177" s="22"/>
      <c r="U177" s="502"/>
      <c r="V177" s="22"/>
      <c r="W177" s="502"/>
      <c r="X177" s="22"/>
      <c r="Y177" s="492">
        <f t="shared" si="169"/>
        <v>2</v>
      </c>
      <c r="Z177" s="149">
        <f t="shared" si="170"/>
        <v>2</v>
      </c>
      <c r="AA177" s="150">
        <f t="shared" si="171"/>
        <v>0</v>
      </c>
      <c r="AB177" s="147">
        <f t="array" ref="AB177">(SUM(LEN($M177:$X177)-LEN(SUBSTITUTE($M177:$X177,"역삼","")))/LEN("역삼"))</f>
        <v>0</v>
      </c>
      <c r="AC177" s="147">
        <f t="array" ref="AC177">SUM(SUM(LEN($M177:X177)-LEN(SUBSTITUTE($M177:X177,"선릉","")))/LEN("선릉"),SUM(LEN(M177:$X177)-LEN(SUBSTITUTE($M177:$X177,"가산","")))/LEN("가산"))</f>
        <v>0</v>
      </c>
      <c r="AD177" s="150">
        <f t="shared" si="172"/>
        <v>2</v>
      </c>
      <c r="AE177" s="147">
        <f t="array" ref="AE177">(SUM(LEN($M177:$X177)-LEN(SUBSTITUTE($M177:$X177,"대전","")))/LEN("대전"))</f>
        <v>0</v>
      </c>
      <c r="AF177" s="147">
        <f t="array" ref="AF177">(SUM(LEN($M177:$X177)-LEN(SUBSTITUTE($M177:$X177,"대구","")))/LEN("대구"))</f>
        <v>1</v>
      </c>
      <c r="AG177" s="147">
        <f t="array" ref="AG177">(SUM(LEN($M177:$X177)-LEN(SUBSTITUTE($M177:$X177,"부산","")))/LEN("부산"))</f>
        <v>1</v>
      </c>
      <c r="AH177" s="147">
        <f t="array" ref="AH177">(SUM(LEN($M177:$X177)-LEN(SUBSTITUTE($M177:$X177,"광주","")))/LEN("광주"))</f>
        <v>0</v>
      </c>
      <c r="AI177" s="147">
        <f t="array" ref="AI177">SUM(SUM(LEN($M177:$X177)-LEN(SUBSTITUTE($M177:$X177,"수원","")))/LEN("수원"),SUM(LEN($M177:$X177)-LEN(SUBSTITUTE($M177:$X177,"춘천","")))/LEN("춘천"),SUM(LEN($M177:$X177)-LEN(SUBSTITUTE($M177:$X177,"의정부","")))/LEN("의정부"),SUM(LEN($M177:$X177)-LEN(SUBSTITUTE($M177:$X177,"원주","")))/LEN("원주"))</f>
        <v>0</v>
      </c>
      <c r="AJ177" s="147">
        <f t="array" ref="AJ177">(SUM(LEN($M177:$X177)-LEN(SUBSTITUTE($M177:$X177,"청주","")))/LEN("청주"))</f>
        <v>0</v>
      </c>
      <c r="AK177" s="147">
        <f t="array" ref="AK177">(SUM(LEN($M177:$X177)-LEN(SUBSTITUTE($M177:$X177,"인천","")))/LEN("인천"))</f>
        <v>0</v>
      </c>
      <c r="AL177" s="147">
        <f t="array" ref="AL177">SUM(SUM(LEN($M177:X177)-LEN(SUBSTITUTE($M177:X177,"충북","")))/LEN("충북"),SUM(LEN(M177:$X177)-LEN(SUBSTITUTE($M177:$X177,"아산","")))/LEN("아산"))</f>
        <v>0</v>
      </c>
      <c r="AM177" s="147">
        <f t="array" ref="AM177">(SUM(LEN($M177:$X177)-LEN(SUBSTITUTE($M177:$X177,"울산","")))/LEN("울산"))</f>
        <v>0</v>
      </c>
      <c r="AN177" s="147">
        <f t="array" ref="AN177">(SUM(LEN($M177:$X177)-LEN(SUBSTITUTE($M177:$X177,"창원","")))/LEN("창원"))</f>
        <v>0</v>
      </c>
      <c r="AO177" s="147">
        <f t="array" ref="AO177">(SUM(LEN($M177:$X177)-LEN(SUBSTITUTE($M177:$X177,"전주","")))/LEN("전주"))</f>
        <v>0</v>
      </c>
      <c r="AP177" s="176">
        <f t="shared" si="173"/>
        <v>4</v>
      </c>
      <c r="AQ177" s="175">
        <f t="shared" si="177"/>
        <v>0</v>
      </c>
      <c r="AR177" s="174">
        <f>$I177*AB177</f>
        <v>0</v>
      </c>
      <c r="AS177" s="174">
        <f>$I177*AC177</f>
        <v>0</v>
      </c>
      <c r="AT177" s="175">
        <f t="shared" si="175"/>
        <v>4</v>
      </c>
      <c r="AU177" s="174">
        <f t="shared" ref="AU177:BE178" si="178">$I177*AE177</f>
        <v>0</v>
      </c>
      <c r="AV177" s="174">
        <f t="shared" si="178"/>
        <v>2</v>
      </c>
      <c r="AW177" s="174">
        <f t="shared" si="178"/>
        <v>2</v>
      </c>
      <c r="AX177" s="174">
        <f t="shared" si="178"/>
        <v>0</v>
      </c>
      <c r="AY177" s="174">
        <f t="shared" si="178"/>
        <v>0</v>
      </c>
      <c r="AZ177" s="174">
        <f t="shared" si="178"/>
        <v>0</v>
      </c>
      <c r="BA177" s="174">
        <f t="shared" si="178"/>
        <v>0</v>
      </c>
      <c r="BB177" s="174">
        <f t="shared" si="178"/>
        <v>0</v>
      </c>
      <c r="BC177" s="174">
        <f t="shared" si="178"/>
        <v>0</v>
      </c>
      <c r="BD177" s="174">
        <f t="shared" si="178"/>
        <v>0</v>
      </c>
      <c r="BE177" s="174">
        <f t="shared" si="178"/>
        <v>0</v>
      </c>
      <c r="BF177" s="640"/>
      <c r="BG177" s="640"/>
      <c r="BH177" t="str">
        <f>IF(G177="","",VLOOKUP(G177,과정코드!$A$2:$B$494,2,0))</f>
        <v>COL0104695</v>
      </c>
      <c r="BI177" s="616"/>
    </row>
    <row r="178" spans="1:62" s="249" customFormat="1" ht="23.1" customHeight="1">
      <c r="A178" s="865"/>
      <c r="B178" s="250">
        <v>158</v>
      </c>
      <c r="C178" s="252" t="s">
        <v>20</v>
      </c>
      <c r="D178" s="41" t="s">
        <v>21</v>
      </c>
      <c r="E178" s="41" t="s">
        <v>21</v>
      </c>
      <c r="F178" s="41"/>
      <c r="G178" s="9" t="s">
        <v>1649</v>
      </c>
      <c r="H178" s="93" t="str">
        <f t="shared" si="168"/>
        <v>바로가기</v>
      </c>
      <c r="I178" s="45">
        <v>2</v>
      </c>
      <c r="J178" s="40">
        <v>14</v>
      </c>
      <c r="K178" s="70">
        <v>400</v>
      </c>
      <c r="L178" s="70">
        <v>450</v>
      </c>
      <c r="M178" s="502"/>
      <c r="N178" s="22"/>
      <c r="O178" s="502"/>
      <c r="P178" s="22"/>
      <c r="Q178" s="502"/>
      <c r="R178" s="22" t="s">
        <v>1144</v>
      </c>
      <c r="S178" s="502"/>
      <c r="T178" s="22"/>
      <c r="U178" s="502"/>
      <c r="V178" s="22"/>
      <c r="W178" s="502"/>
      <c r="X178" s="22"/>
      <c r="Y178" s="492">
        <f t="shared" si="169"/>
        <v>1</v>
      </c>
      <c r="Z178" s="149">
        <f t="shared" si="170"/>
        <v>1</v>
      </c>
      <c r="AA178" s="150">
        <f t="shared" si="171"/>
        <v>0</v>
      </c>
      <c r="AB178" s="147">
        <f t="array" ref="AB178">(SUM(LEN($M178:$X178)-LEN(SUBSTITUTE($M178:$X178,"역삼","")))/LEN("역삼"))</f>
        <v>0</v>
      </c>
      <c r="AC178" s="147">
        <f t="array" ref="AC178">SUM(SUM(LEN($M178:X178)-LEN(SUBSTITUTE($M178:X178,"선릉","")))/LEN("선릉"),SUM(LEN(M178:$X178)-LEN(SUBSTITUTE($M178:$X178,"가산","")))/LEN("가산"))</f>
        <v>0</v>
      </c>
      <c r="AD178" s="150">
        <f t="shared" si="172"/>
        <v>1</v>
      </c>
      <c r="AE178" s="147">
        <f t="array" ref="AE178">(SUM(LEN($M178:$X178)-LEN(SUBSTITUTE($M178:$X178,"대전","")))/LEN("대전"))</f>
        <v>0</v>
      </c>
      <c r="AF178" s="147">
        <f t="array" ref="AF178">(SUM(LEN($M178:$X178)-LEN(SUBSTITUTE($M178:$X178,"대구","")))/LEN("대구"))</f>
        <v>0</v>
      </c>
      <c r="AG178" s="147">
        <f t="array" ref="AG178">(SUM(LEN($M178:$X178)-LEN(SUBSTITUTE($M178:$X178,"부산","")))/LEN("부산"))</f>
        <v>1</v>
      </c>
      <c r="AH178" s="147">
        <f t="array" ref="AH178">(SUM(LEN($M178:$X178)-LEN(SUBSTITUTE($M178:$X178,"광주","")))/LEN("광주"))</f>
        <v>0</v>
      </c>
      <c r="AI178" s="147">
        <f t="array" ref="AI178">SUM(SUM(LEN($M178:$X178)-LEN(SUBSTITUTE($M178:$X178,"수원","")))/LEN("수원"),SUM(LEN($M178:$X178)-LEN(SUBSTITUTE($M178:$X178,"춘천","")))/LEN("춘천"),SUM(LEN($M178:$X178)-LEN(SUBSTITUTE($M178:$X178,"의정부","")))/LEN("의정부"),SUM(LEN($M178:$X178)-LEN(SUBSTITUTE($M178:$X178,"원주","")))/LEN("원주"))</f>
        <v>0</v>
      </c>
      <c r="AJ178" s="147">
        <f t="array" ref="AJ178">(SUM(LEN($M178:$X178)-LEN(SUBSTITUTE($M178:$X178,"청주","")))/LEN("청주"))</f>
        <v>0</v>
      </c>
      <c r="AK178" s="147">
        <f t="array" ref="AK178">(SUM(LEN($M178:$X178)-LEN(SUBSTITUTE($M178:$X178,"인천","")))/LEN("인천"))</f>
        <v>0</v>
      </c>
      <c r="AL178" s="147">
        <f t="array" ref="AL178">SUM(SUM(LEN($M178:X178)-LEN(SUBSTITUTE($M178:X178,"충북","")))/LEN("충북"),SUM(LEN(M178:$X178)-LEN(SUBSTITUTE($M178:$X178,"아산","")))/LEN("아산"))</f>
        <v>0</v>
      </c>
      <c r="AM178" s="147">
        <f t="array" ref="AM178">(SUM(LEN($M178:$X178)-LEN(SUBSTITUTE($M178:$X178,"울산","")))/LEN("울산"))</f>
        <v>0</v>
      </c>
      <c r="AN178" s="147">
        <f t="array" ref="AN178">(SUM(LEN($M178:$X178)-LEN(SUBSTITUTE($M178:$X178,"창원","")))/LEN("창원"))</f>
        <v>0</v>
      </c>
      <c r="AO178" s="147">
        <f t="array" ref="AO178">(SUM(LEN($M178:$X178)-LEN(SUBSTITUTE($M178:$X178,"전주","")))/LEN("전주"))</f>
        <v>0</v>
      </c>
      <c r="AP178" s="176">
        <f t="shared" si="173"/>
        <v>2</v>
      </c>
      <c r="AQ178" s="175">
        <f t="shared" si="177"/>
        <v>0</v>
      </c>
      <c r="AR178" s="174">
        <f>$I178*AB178</f>
        <v>0</v>
      </c>
      <c r="AS178" s="174">
        <f>$I178*AC178</f>
        <v>0</v>
      </c>
      <c r="AT178" s="175">
        <f t="shared" si="175"/>
        <v>2</v>
      </c>
      <c r="AU178" s="174">
        <f t="shared" si="178"/>
        <v>0</v>
      </c>
      <c r="AV178" s="174">
        <f t="shared" si="178"/>
        <v>0</v>
      </c>
      <c r="AW178" s="174">
        <f t="shared" si="178"/>
        <v>2</v>
      </c>
      <c r="AX178" s="174">
        <f t="shared" si="178"/>
        <v>0</v>
      </c>
      <c r="AY178" s="174">
        <f t="shared" si="178"/>
        <v>0</v>
      </c>
      <c r="AZ178" s="174">
        <f t="shared" si="178"/>
        <v>0</v>
      </c>
      <c r="BA178" s="174">
        <f t="shared" si="178"/>
        <v>0</v>
      </c>
      <c r="BB178" s="174">
        <f t="shared" si="178"/>
        <v>0</v>
      </c>
      <c r="BC178" s="174">
        <f t="shared" si="178"/>
        <v>0</v>
      </c>
      <c r="BD178" s="174">
        <f t="shared" si="178"/>
        <v>0</v>
      </c>
      <c r="BE178" s="174">
        <f t="shared" si="178"/>
        <v>0</v>
      </c>
      <c r="BF178" s="640"/>
      <c r="BG178" s="640"/>
      <c r="BH178" t="str">
        <f>IF(G178="","",VLOOKUP(G178,과정코드!$A$2:$B$494,2,0))</f>
        <v>COL0104697</v>
      </c>
      <c r="BI178" s="616"/>
    </row>
    <row r="179" spans="1:62" s="39" customFormat="1" ht="30" customHeight="1">
      <c r="A179" s="86" t="s">
        <v>1340</v>
      </c>
      <c r="B179" s="87"/>
      <c r="C179" s="87"/>
      <c r="D179" s="87"/>
      <c r="E179" s="87"/>
      <c r="F179" s="189"/>
      <c r="G179" s="87"/>
      <c r="H179" s="87"/>
      <c r="I179" s="87"/>
      <c r="J179" s="87"/>
      <c r="K179" s="87"/>
      <c r="L179" s="88"/>
      <c r="M179" s="85" t="s">
        <v>16</v>
      </c>
      <c r="N179" s="85" t="s">
        <v>7</v>
      </c>
      <c r="O179" s="85" t="s">
        <v>9</v>
      </c>
      <c r="P179" s="85" t="s">
        <v>1</v>
      </c>
      <c r="Q179" s="85" t="s">
        <v>14</v>
      </c>
      <c r="R179" s="85" t="s">
        <v>0</v>
      </c>
      <c r="S179" s="85" t="s">
        <v>17</v>
      </c>
      <c r="T179" s="85" t="s">
        <v>13</v>
      </c>
      <c r="U179" s="85" t="s">
        <v>2</v>
      </c>
      <c r="V179" s="85" t="s">
        <v>11</v>
      </c>
      <c r="W179" s="85" t="s">
        <v>8</v>
      </c>
      <c r="X179" s="85" t="s">
        <v>19</v>
      </c>
      <c r="Y179" s="152">
        <f t="shared" ref="Y179:BE179" si="179">SUM(Y180:Y186)</f>
        <v>41</v>
      </c>
      <c r="Z179" s="152">
        <f t="shared" si="179"/>
        <v>61</v>
      </c>
      <c r="AA179" s="152">
        <f t="shared" si="179"/>
        <v>0</v>
      </c>
      <c r="AB179" s="152">
        <f t="shared" si="179"/>
        <v>0</v>
      </c>
      <c r="AC179" s="152">
        <f t="shared" si="179"/>
        <v>0</v>
      </c>
      <c r="AD179" s="152">
        <f t="shared" si="179"/>
        <v>61</v>
      </c>
      <c r="AE179" s="152">
        <f t="shared" si="179"/>
        <v>0</v>
      </c>
      <c r="AF179" s="152">
        <f t="shared" si="179"/>
        <v>23</v>
      </c>
      <c r="AG179" s="152">
        <f t="shared" si="179"/>
        <v>21</v>
      </c>
      <c r="AH179" s="152">
        <f t="shared" si="179"/>
        <v>0</v>
      </c>
      <c r="AI179" s="152">
        <f t="shared" si="179"/>
        <v>0</v>
      </c>
      <c r="AJ179" s="152">
        <f t="shared" si="179"/>
        <v>0</v>
      </c>
      <c r="AK179" s="152">
        <f t="shared" si="179"/>
        <v>0</v>
      </c>
      <c r="AL179" s="152">
        <f t="shared" si="179"/>
        <v>0</v>
      </c>
      <c r="AM179" s="152">
        <f t="shared" si="179"/>
        <v>5</v>
      </c>
      <c r="AN179" s="152">
        <f t="shared" si="179"/>
        <v>12</v>
      </c>
      <c r="AO179" s="152">
        <f t="shared" si="179"/>
        <v>0</v>
      </c>
      <c r="AP179" s="152">
        <f t="shared" si="179"/>
        <v>232</v>
      </c>
      <c r="AQ179" s="152">
        <f t="shared" si="179"/>
        <v>0</v>
      </c>
      <c r="AR179" s="152">
        <f t="shared" si="179"/>
        <v>0</v>
      </c>
      <c r="AS179" s="152">
        <f t="shared" si="179"/>
        <v>0</v>
      </c>
      <c r="AT179" s="152">
        <f t="shared" si="179"/>
        <v>232</v>
      </c>
      <c r="AU179" s="152">
        <f t="shared" si="179"/>
        <v>0</v>
      </c>
      <c r="AV179" s="152">
        <f t="shared" si="179"/>
        <v>94</v>
      </c>
      <c r="AW179" s="152">
        <f t="shared" si="179"/>
        <v>68</v>
      </c>
      <c r="AX179" s="152">
        <f t="shared" si="179"/>
        <v>0</v>
      </c>
      <c r="AY179" s="152">
        <f t="shared" si="179"/>
        <v>0</v>
      </c>
      <c r="AZ179" s="152">
        <f t="shared" si="179"/>
        <v>0</v>
      </c>
      <c r="BA179" s="152">
        <f t="shared" si="179"/>
        <v>0</v>
      </c>
      <c r="BB179" s="152">
        <f t="shared" si="179"/>
        <v>0</v>
      </c>
      <c r="BC179" s="152">
        <f t="shared" si="179"/>
        <v>22</v>
      </c>
      <c r="BD179" s="152">
        <f t="shared" si="179"/>
        <v>48</v>
      </c>
      <c r="BE179" s="152">
        <f t="shared" si="179"/>
        <v>0</v>
      </c>
      <c r="BF179" s="152"/>
      <c r="BG179" s="152"/>
      <c r="BH179" t="str">
        <f>IF(G179="","",VLOOKUP(G179,과정코드!$A$2:$B$494,2,0))</f>
        <v/>
      </c>
      <c r="BI179" s="70"/>
    </row>
    <row r="180" spans="1:62" s="39" customFormat="1" ht="23.1" customHeight="1">
      <c r="A180" s="833" t="s">
        <v>755</v>
      </c>
      <c r="B180" s="77">
        <v>159</v>
      </c>
      <c r="C180" s="81"/>
      <c r="D180" s="81"/>
      <c r="E180" s="108" t="s">
        <v>21</v>
      </c>
      <c r="F180" s="108"/>
      <c r="G180" s="310" t="s">
        <v>49</v>
      </c>
      <c r="H180" s="93" t="str">
        <f t="shared" ref="H180:H186" si="180">IFERROR(HYPERLINK("https://www.ksaedu.or.kr/front/btoc/crs/off/crssesDetail.html?crscd="&amp;BH180,"바로가기"),"")</f>
        <v>바로가기</v>
      </c>
      <c r="I180" s="193">
        <v>2</v>
      </c>
      <c r="J180" s="77">
        <v>16</v>
      </c>
      <c r="K180" s="199">
        <v>480</v>
      </c>
      <c r="L180" s="199">
        <v>580</v>
      </c>
      <c r="M180" s="195"/>
      <c r="N180" s="71"/>
      <c r="O180" s="196" t="s">
        <v>76</v>
      </c>
      <c r="P180" s="71"/>
      <c r="Q180" s="196" t="s">
        <v>125</v>
      </c>
      <c r="R180" s="22" t="s">
        <v>750</v>
      </c>
      <c r="S180" s="195"/>
      <c r="T180" s="22"/>
      <c r="U180" s="196"/>
      <c r="V180" s="71" t="s">
        <v>76</v>
      </c>
      <c r="W180" s="196"/>
      <c r="X180" s="319"/>
      <c r="Y180" s="147">
        <f t="shared" ref="Y180:Y186" si="181">COUNTA($M180:$X180)</f>
        <v>4</v>
      </c>
      <c r="Z180" s="149">
        <f t="shared" ref="Z180:Z186" si="182">AA180+AD180</f>
        <v>4</v>
      </c>
      <c r="AA180" s="150">
        <f t="shared" ref="AA180:AA186" si="183">AB180+AC180</f>
        <v>0</v>
      </c>
      <c r="AB180" s="147">
        <f t="array" ref="AB180">(SUM(LEN($M180:$X180)-LEN(SUBSTITUTE($M180:$X180,"역삼","")))/LEN("역삼"))</f>
        <v>0</v>
      </c>
      <c r="AC180" s="147">
        <f t="array" ref="AC180">SUM(SUM(LEN($M180:X180)-LEN(SUBSTITUTE($M180:X180,"선릉","")))/LEN("선릉"),SUM(LEN(M180:$X180)-LEN(SUBSTITUTE($M180:$X180,"가산","")))/LEN("가산"))</f>
        <v>0</v>
      </c>
      <c r="AD180" s="150">
        <f t="shared" ref="AD180:AD186" si="184">SUM(AE180:AO180)</f>
        <v>4</v>
      </c>
      <c r="AE180" s="147">
        <f t="array" ref="AE180">(SUM(LEN($M180:$X180)-LEN(SUBSTITUTE($M180:$X180,"대전","")))/LEN("대전"))</f>
        <v>0</v>
      </c>
      <c r="AF180" s="147">
        <f t="array" ref="AF180">(SUM(LEN($M180:$X180)-LEN(SUBSTITUTE($M180:$X180,"대구","")))/LEN("대구"))</f>
        <v>1</v>
      </c>
      <c r="AG180" s="147">
        <f t="array" ref="AG180">(SUM(LEN($M180:$X180)-LEN(SUBSTITUTE($M180:$X180,"부산","")))/LEN("부산"))</f>
        <v>2</v>
      </c>
      <c r="AH180" s="147">
        <f t="array" ref="AH180">(SUM(LEN($M180:$X180)-LEN(SUBSTITUTE($M180:$X180,"광주","")))/LEN("광주"))</f>
        <v>0</v>
      </c>
      <c r="AI180" s="147">
        <f t="array" ref="AI180">SUM(SUM(LEN($M180:$X180)-LEN(SUBSTITUTE($M180:$X180,"수원","")))/LEN("수원"),SUM(LEN($M180:$X180)-LEN(SUBSTITUTE($M180:$X180,"춘천","")))/LEN("춘천"),SUM(LEN($M180:$X180)-LEN(SUBSTITUTE($M180:$X180,"의정부","")))/LEN("의정부"),SUM(LEN($M180:$X180)-LEN(SUBSTITUTE($M180:$X180,"원주","")))/LEN("원주"))</f>
        <v>0</v>
      </c>
      <c r="AJ180" s="147">
        <f t="array" ref="AJ180">(SUM(LEN($M180:$X180)-LEN(SUBSTITUTE($M180:$X180,"청주","")))/LEN("청주"))</f>
        <v>0</v>
      </c>
      <c r="AK180" s="147">
        <f t="array" ref="AK180">(SUM(LEN($M180:$X180)-LEN(SUBSTITUTE($M180:$X180,"인천","")))/LEN("인천"))</f>
        <v>0</v>
      </c>
      <c r="AL180" s="147">
        <f t="array" ref="AL180">SUM(SUM(LEN($M180:X180)-LEN(SUBSTITUTE($M180:X180,"충북","")))/LEN("충북"),SUM(LEN(M180:$X180)-LEN(SUBSTITUTE($M180:$X180,"아산","")))/LEN("아산"))</f>
        <v>0</v>
      </c>
      <c r="AM180" s="147">
        <f t="array" ref="AM180">(SUM(LEN($M180:$X180)-LEN(SUBSTITUTE($M180:$X180,"울산","")))/LEN("울산"))</f>
        <v>0</v>
      </c>
      <c r="AN180" s="147">
        <f t="array" ref="AN180">(SUM(LEN($M180:$X180)-LEN(SUBSTITUTE($M180:$X180,"창원","")))/LEN("창원"))</f>
        <v>1</v>
      </c>
      <c r="AO180" s="147">
        <f t="array" ref="AO180">(SUM(LEN($M180:$X180)-LEN(SUBSTITUTE($M180:$X180,"전주","")))/LEN("전주"))</f>
        <v>0</v>
      </c>
      <c r="AP180" s="176">
        <f t="shared" ref="AP180:AP186" si="185">AQ180+AT180</f>
        <v>8</v>
      </c>
      <c r="AQ180" s="175">
        <f>AR180+AS180</f>
        <v>0</v>
      </c>
      <c r="AR180" s="174">
        <f t="shared" ref="AR180:AS186" si="186">$I180*AB180</f>
        <v>0</v>
      </c>
      <c r="AS180" s="174">
        <f t="shared" si="186"/>
        <v>0</v>
      </c>
      <c r="AT180" s="175">
        <f t="shared" ref="AT180:AT186" si="187">SUM(AU180:BE180)</f>
        <v>8</v>
      </c>
      <c r="AU180" s="174">
        <f t="shared" ref="AU180:BE186" si="188">$I180*AE180</f>
        <v>0</v>
      </c>
      <c r="AV180" s="174">
        <f t="shared" si="188"/>
        <v>2</v>
      </c>
      <c r="AW180" s="174">
        <f t="shared" si="188"/>
        <v>4</v>
      </c>
      <c r="AX180" s="174">
        <f t="shared" si="188"/>
        <v>0</v>
      </c>
      <c r="AY180" s="174">
        <f t="shared" si="188"/>
        <v>0</v>
      </c>
      <c r="AZ180" s="174">
        <f t="shared" si="188"/>
        <v>0</v>
      </c>
      <c r="BA180" s="174">
        <f t="shared" si="188"/>
        <v>0</v>
      </c>
      <c r="BB180" s="174">
        <f t="shared" si="188"/>
        <v>0</v>
      </c>
      <c r="BC180" s="174">
        <f t="shared" si="188"/>
        <v>0</v>
      </c>
      <c r="BD180" s="174">
        <f t="shared" si="188"/>
        <v>2</v>
      </c>
      <c r="BE180" s="174">
        <f t="shared" si="188"/>
        <v>0</v>
      </c>
      <c r="BF180" s="640"/>
      <c r="BG180" s="640"/>
      <c r="BH180" t="str">
        <f>IF(G180="","",VLOOKUP(G180,과정코드!$A$2:$B$494,2,0))</f>
        <v>COL0104488</v>
      </c>
      <c r="BI180" s="70"/>
    </row>
    <row r="181" spans="1:62" s="39" customFormat="1" ht="23.1" customHeight="1">
      <c r="A181" s="834"/>
      <c r="B181" s="77">
        <v>160</v>
      </c>
      <c r="C181" s="81"/>
      <c r="D181" s="81"/>
      <c r="E181" s="108" t="s">
        <v>21</v>
      </c>
      <c r="F181" s="108"/>
      <c r="G181" s="311" t="s">
        <v>50</v>
      </c>
      <c r="H181" s="93" t="str">
        <f t="shared" si="180"/>
        <v>바로가기</v>
      </c>
      <c r="I181" s="202">
        <v>2</v>
      </c>
      <c r="J181" s="74">
        <v>16</v>
      </c>
      <c r="K181" s="199">
        <v>480</v>
      </c>
      <c r="L181" s="199">
        <v>580</v>
      </c>
      <c r="M181" s="195"/>
      <c r="N181" s="22"/>
      <c r="O181" s="196" t="s">
        <v>275</v>
      </c>
      <c r="P181" s="71" t="s">
        <v>793</v>
      </c>
      <c r="Q181" s="196"/>
      <c r="R181" s="22"/>
      <c r="S181" s="195"/>
      <c r="T181" s="71" t="s">
        <v>84</v>
      </c>
      <c r="U181" s="196"/>
      <c r="V181" s="464"/>
      <c r="W181" s="195" t="s">
        <v>744</v>
      </c>
      <c r="X181" s="71"/>
      <c r="Y181" s="147">
        <f t="shared" si="181"/>
        <v>4</v>
      </c>
      <c r="Z181" s="149">
        <f t="shared" si="182"/>
        <v>4</v>
      </c>
      <c r="AA181" s="150">
        <f t="shared" si="183"/>
        <v>0</v>
      </c>
      <c r="AB181" s="147">
        <f t="array" ref="AB181">(SUM(LEN($M181:$X181)-LEN(SUBSTITUTE($M181:$X181,"역삼","")))/LEN("역삼"))</f>
        <v>0</v>
      </c>
      <c r="AC181" s="147">
        <f t="array" ref="AC181">SUM(SUM(LEN($M181:X181)-LEN(SUBSTITUTE($M181:X181,"선릉","")))/LEN("선릉"),SUM(LEN(M181:$X181)-LEN(SUBSTITUTE($M181:$X181,"가산","")))/LEN("가산"))</f>
        <v>0</v>
      </c>
      <c r="AD181" s="150">
        <f t="shared" si="184"/>
        <v>4</v>
      </c>
      <c r="AE181" s="147">
        <f t="array" ref="AE181">(SUM(LEN($M181:$X181)-LEN(SUBSTITUTE($M181:$X181,"대전","")))/LEN("대전"))</f>
        <v>0</v>
      </c>
      <c r="AF181" s="147">
        <f t="array" ref="AF181">(SUM(LEN($M181:$X181)-LEN(SUBSTITUTE($M181:$X181,"대구","")))/LEN("대구"))</f>
        <v>1</v>
      </c>
      <c r="AG181" s="147">
        <f t="array" ref="AG181">(SUM(LEN($M181:$X181)-LEN(SUBSTITUTE($M181:$X181,"부산","")))/LEN("부산"))</f>
        <v>2</v>
      </c>
      <c r="AH181" s="147">
        <f t="array" ref="AH181">(SUM(LEN($M181:$X181)-LEN(SUBSTITUTE($M181:$X181,"광주","")))/LEN("광주"))</f>
        <v>0</v>
      </c>
      <c r="AI181" s="147">
        <f t="array" ref="AI181">SUM(SUM(LEN($M181:$X181)-LEN(SUBSTITUTE($M181:$X181,"수원","")))/LEN("수원"),SUM(LEN($M181:$X181)-LEN(SUBSTITUTE($M181:$X181,"춘천","")))/LEN("춘천"),SUM(LEN($M181:$X181)-LEN(SUBSTITUTE($M181:$X181,"의정부","")))/LEN("의정부"),SUM(LEN($M181:$X181)-LEN(SUBSTITUTE($M181:$X181,"원주","")))/LEN("원주"))</f>
        <v>0</v>
      </c>
      <c r="AJ181" s="147">
        <f t="array" ref="AJ181">(SUM(LEN($M181:$X181)-LEN(SUBSTITUTE($M181:$X181,"청주","")))/LEN("청주"))</f>
        <v>0</v>
      </c>
      <c r="AK181" s="147">
        <f t="array" ref="AK181">(SUM(LEN($M181:$X181)-LEN(SUBSTITUTE($M181:$X181,"인천","")))/LEN("인천"))</f>
        <v>0</v>
      </c>
      <c r="AL181" s="147">
        <f t="array" ref="AL181">SUM(SUM(LEN($M181:X181)-LEN(SUBSTITUTE($M181:X181,"충북","")))/LEN("충북"),SUM(LEN(M181:$X181)-LEN(SUBSTITUTE($M181:$X181,"아산","")))/LEN("아산"))</f>
        <v>0</v>
      </c>
      <c r="AM181" s="147">
        <f t="array" ref="AM181">(SUM(LEN($M181:$X181)-LEN(SUBSTITUTE($M181:$X181,"울산","")))/LEN("울산"))</f>
        <v>0</v>
      </c>
      <c r="AN181" s="147">
        <f t="array" ref="AN181">(SUM(LEN($M181:$X181)-LEN(SUBSTITUTE($M181:$X181,"창원","")))/LEN("창원"))</f>
        <v>1</v>
      </c>
      <c r="AO181" s="147">
        <f t="array" ref="AO181">(SUM(LEN($M181:$X181)-LEN(SUBSTITUTE($M181:$X181,"전주","")))/LEN("전주"))</f>
        <v>0</v>
      </c>
      <c r="AP181" s="176">
        <f t="shared" si="185"/>
        <v>8</v>
      </c>
      <c r="AQ181" s="175">
        <f t="shared" ref="AQ181:AQ186" si="189">AR181+AS181</f>
        <v>0</v>
      </c>
      <c r="AR181" s="174">
        <f t="shared" si="186"/>
        <v>0</v>
      </c>
      <c r="AS181" s="174">
        <f t="shared" si="186"/>
        <v>0</v>
      </c>
      <c r="AT181" s="175">
        <f t="shared" si="187"/>
        <v>8</v>
      </c>
      <c r="AU181" s="174">
        <f t="shared" si="188"/>
        <v>0</v>
      </c>
      <c r="AV181" s="174">
        <f t="shared" si="188"/>
        <v>2</v>
      </c>
      <c r="AW181" s="174">
        <f t="shared" si="188"/>
        <v>4</v>
      </c>
      <c r="AX181" s="174">
        <f t="shared" si="188"/>
        <v>0</v>
      </c>
      <c r="AY181" s="174">
        <f t="shared" si="188"/>
        <v>0</v>
      </c>
      <c r="AZ181" s="174">
        <f t="shared" si="188"/>
        <v>0</v>
      </c>
      <c r="BA181" s="174">
        <f t="shared" si="188"/>
        <v>0</v>
      </c>
      <c r="BB181" s="174">
        <f t="shared" si="188"/>
        <v>0</v>
      </c>
      <c r="BC181" s="174">
        <f t="shared" si="188"/>
        <v>0</v>
      </c>
      <c r="BD181" s="174">
        <f t="shared" si="188"/>
        <v>2</v>
      </c>
      <c r="BE181" s="174">
        <f t="shared" si="188"/>
        <v>0</v>
      </c>
      <c r="BF181" s="640"/>
      <c r="BG181" s="640"/>
      <c r="BH181" t="str">
        <f>IF(G181="","",VLOOKUP(G181,과정코드!$A$2:$B$494,2,0))</f>
        <v>COL0104489</v>
      </c>
      <c r="BI181" s="70"/>
    </row>
    <row r="182" spans="1:62" s="39" customFormat="1" ht="54" customHeight="1">
      <c r="A182" s="834"/>
      <c r="B182" s="77">
        <v>161</v>
      </c>
      <c r="C182" s="82"/>
      <c r="D182" s="82"/>
      <c r="E182" s="108" t="s">
        <v>21</v>
      </c>
      <c r="F182" s="108"/>
      <c r="G182" s="310" t="s">
        <v>301</v>
      </c>
      <c r="H182" s="93" t="str">
        <f t="shared" si="180"/>
        <v>바로가기</v>
      </c>
      <c r="I182" s="202">
        <v>2</v>
      </c>
      <c r="J182" s="74">
        <v>16</v>
      </c>
      <c r="K182" s="199">
        <v>480</v>
      </c>
      <c r="L182" s="199">
        <v>580</v>
      </c>
      <c r="M182" s="196" t="s">
        <v>2594</v>
      </c>
      <c r="N182" s="71" t="s">
        <v>2595</v>
      </c>
      <c r="O182" s="196" t="s">
        <v>2596</v>
      </c>
      <c r="P182" s="71" t="s">
        <v>2597</v>
      </c>
      <c r="Q182" s="196" t="s">
        <v>82</v>
      </c>
      <c r="R182" s="71" t="s">
        <v>2578</v>
      </c>
      <c r="S182" s="196" t="s">
        <v>2579</v>
      </c>
      <c r="T182" s="71" t="s">
        <v>2574</v>
      </c>
      <c r="U182" s="196" t="s">
        <v>2575</v>
      </c>
      <c r="V182" s="486" t="s">
        <v>88</v>
      </c>
      <c r="W182" s="196" t="s">
        <v>2576</v>
      </c>
      <c r="X182" s="71" t="s">
        <v>2577</v>
      </c>
      <c r="Y182" s="147">
        <f t="shared" si="181"/>
        <v>12</v>
      </c>
      <c r="Z182" s="149">
        <f t="shared" si="182"/>
        <v>22</v>
      </c>
      <c r="AA182" s="150">
        <f t="shared" si="183"/>
        <v>0</v>
      </c>
      <c r="AB182" s="147">
        <f t="array" ref="AB182">(SUM(LEN($M182:$X182)-LEN(SUBSTITUTE($M182:$X182,"역삼","")))/LEN("역삼"))</f>
        <v>0</v>
      </c>
      <c r="AC182" s="147">
        <f t="array" ref="AC182">SUM(SUM(LEN($M182:X182)-LEN(SUBSTITUTE($M182:X182,"선릉","")))/LEN("선릉"),SUM(LEN(M182:$X182)-LEN(SUBSTITUTE($M182:$X182,"가산","")))/LEN("가산"))</f>
        <v>0</v>
      </c>
      <c r="AD182" s="150">
        <f t="shared" si="184"/>
        <v>22</v>
      </c>
      <c r="AE182" s="147">
        <f t="array" ref="AE182">(SUM(LEN($M182:$X182)-LEN(SUBSTITUTE($M182:$X182,"대전","")))/LEN("대전"))</f>
        <v>0</v>
      </c>
      <c r="AF182" s="147">
        <f t="array" ref="AF182">(SUM(LEN($M182:$X182)-LEN(SUBSTITUTE($M182:$X182,"대구","")))/LEN("대구"))</f>
        <v>10</v>
      </c>
      <c r="AG182" s="147">
        <f t="array" ref="AG182">(SUM(LEN($M182:$X182)-LEN(SUBSTITUTE($M182:$X182,"부산","")))/LEN("부산"))</f>
        <v>5</v>
      </c>
      <c r="AH182" s="147">
        <f t="array" ref="AH182">(SUM(LEN($M182:$X182)-LEN(SUBSTITUTE($M182:$X182,"광주","")))/LEN("광주"))</f>
        <v>0</v>
      </c>
      <c r="AI182" s="147">
        <f t="array" ref="AI182">SUM(SUM(LEN($M182:$X182)-LEN(SUBSTITUTE($M182:$X182,"수원","")))/LEN("수원"),SUM(LEN($M182:$X182)-LEN(SUBSTITUTE($M182:$X182,"춘천","")))/LEN("춘천"),SUM(LEN($M182:$X182)-LEN(SUBSTITUTE($M182:$X182,"의정부","")))/LEN("의정부"),SUM(LEN($M182:$X182)-LEN(SUBSTITUTE($M182:$X182,"원주","")))/LEN("원주"))</f>
        <v>0</v>
      </c>
      <c r="AJ182" s="147">
        <f t="array" ref="AJ182">(SUM(LEN($M182:$X182)-LEN(SUBSTITUTE($M182:$X182,"청주","")))/LEN("청주"))</f>
        <v>0</v>
      </c>
      <c r="AK182" s="147">
        <f t="array" ref="AK182">(SUM(LEN($M182:$X182)-LEN(SUBSTITUTE($M182:$X182,"인천","")))/LEN("인천"))</f>
        <v>0</v>
      </c>
      <c r="AL182" s="147">
        <f t="array" ref="AL182">SUM(SUM(LEN($M182:X182)-LEN(SUBSTITUTE($M182:X182,"충북","")))/LEN("충북"),SUM(LEN(M182:$X182)-LEN(SUBSTITUTE($M182:$X182,"아산","")))/LEN("아산"))</f>
        <v>0</v>
      </c>
      <c r="AM182" s="147">
        <f t="array" ref="AM182">(SUM(LEN($M182:$X182)-LEN(SUBSTITUTE($M182:$X182,"울산","")))/LEN("울산"))</f>
        <v>2</v>
      </c>
      <c r="AN182" s="147">
        <f t="array" ref="AN182">(SUM(LEN($M182:$X182)-LEN(SUBSTITUTE($M182:$X182,"창원","")))/LEN("창원"))</f>
        <v>5</v>
      </c>
      <c r="AO182" s="147">
        <f t="array" ref="AO182">(SUM(LEN($M182:$X182)-LEN(SUBSTITUTE($M182:$X182,"전주","")))/LEN("전주"))</f>
        <v>0</v>
      </c>
      <c r="AP182" s="176">
        <f t="shared" si="185"/>
        <v>44</v>
      </c>
      <c r="AQ182" s="175">
        <f t="shared" si="189"/>
        <v>0</v>
      </c>
      <c r="AR182" s="174">
        <f t="shared" si="186"/>
        <v>0</v>
      </c>
      <c r="AS182" s="174">
        <f t="shared" si="186"/>
        <v>0</v>
      </c>
      <c r="AT182" s="175">
        <f t="shared" si="187"/>
        <v>44</v>
      </c>
      <c r="AU182" s="174">
        <f t="shared" si="188"/>
        <v>0</v>
      </c>
      <c r="AV182" s="174">
        <f t="shared" si="188"/>
        <v>20</v>
      </c>
      <c r="AW182" s="174">
        <f t="shared" si="188"/>
        <v>10</v>
      </c>
      <c r="AX182" s="174">
        <f t="shared" si="188"/>
        <v>0</v>
      </c>
      <c r="AY182" s="174">
        <f t="shared" si="188"/>
        <v>0</v>
      </c>
      <c r="AZ182" s="174">
        <f t="shared" si="188"/>
        <v>0</v>
      </c>
      <c r="BA182" s="174">
        <f t="shared" si="188"/>
        <v>0</v>
      </c>
      <c r="BB182" s="174">
        <f t="shared" si="188"/>
        <v>0</v>
      </c>
      <c r="BC182" s="174">
        <f t="shared" si="188"/>
        <v>4</v>
      </c>
      <c r="BD182" s="174">
        <f t="shared" si="188"/>
        <v>10</v>
      </c>
      <c r="BE182" s="174">
        <f t="shared" si="188"/>
        <v>0</v>
      </c>
      <c r="BF182" s="640"/>
      <c r="BG182" s="640"/>
      <c r="BH182" t="str">
        <f>IF(G182="","",VLOOKUP(G182,과정코드!$A$2:$B$494,2,0))</f>
        <v>COL0104490</v>
      </c>
      <c r="BI182" s="70"/>
    </row>
    <row r="183" spans="1:62" s="39" customFormat="1" ht="54" customHeight="1">
      <c r="A183" s="833" t="s">
        <v>1276</v>
      </c>
      <c r="B183" s="77">
        <v>162</v>
      </c>
      <c r="C183" s="77"/>
      <c r="D183" s="529"/>
      <c r="E183" s="108" t="s">
        <v>21</v>
      </c>
      <c r="F183" s="198"/>
      <c r="G183" s="318" t="s">
        <v>1344</v>
      </c>
      <c r="H183" s="93" t="str">
        <f t="shared" si="180"/>
        <v>바로가기</v>
      </c>
      <c r="I183" s="201">
        <v>14</v>
      </c>
      <c r="J183" s="529">
        <v>100</v>
      </c>
      <c r="K183" s="78">
        <v>1450</v>
      </c>
      <c r="L183" s="78">
        <v>1600</v>
      </c>
      <c r="M183" s="196" t="s">
        <v>2580</v>
      </c>
      <c r="N183" s="319"/>
      <c r="O183" s="196" t="s">
        <v>2581</v>
      </c>
      <c r="P183" s="71" t="s">
        <v>2582</v>
      </c>
      <c r="Q183" s="196" t="s">
        <v>2583</v>
      </c>
      <c r="R183" s="71"/>
      <c r="S183" s="196" t="s">
        <v>2584</v>
      </c>
      <c r="T183" s="71" t="s">
        <v>2585</v>
      </c>
      <c r="U183" s="196" t="s">
        <v>362</v>
      </c>
      <c r="V183" s="71" t="s">
        <v>2636</v>
      </c>
      <c r="W183" s="196" t="s">
        <v>2586</v>
      </c>
      <c r="X183" s="22"/>
      <c r="Y183" s="147">
        <f t="shared" si="181"/>
        <v>9</v>
      </c>
      <c r="Z183" s="149">
        <f t="shared" si="182"/>
        <v>9</v>
      </c>
      <c r="AA183" s="150">
        <f t="shared" si="183"/>
        <v>0</v>
      </c>
      <c r="AB183" s="147">
        <f t="array" ref="AB183">(SUM(LEN($M183:$X183)-LEN(SUBSTITUTE($M183:$X183,"역삼","")))/LEN("역삼"))</f>
        <v>0</v>
      </c>
      <c r="AC183" s="147">
        <f t="array" ref="AC183">SUM(SUM(LEN($M183:X183)-LEN(SUBSTITUTE($M183:X183,"선릉","")))/LEN("선릉"),SUM(LEN(M183:$X183)-LEN(SUBSTITUTE($M183:$X183,"가산","")))/LEN("가산"))</f>
        <v>0</v>
      </c>
      <c r="AD183" s="150">
        <f t="shared" si="184"/>
        <v>9</v>
      </c>
      <c r="AE183" s="147">
        <f t="array" ref="AE183">(SUM(LEN($M183:$X183)-LEN(SUBSTITUTE($M183:$X183,"대전","")))/LEN("대전"))</f>
        <v>0</v>
      </c>
      <c r="AF183" s="147">
        <f t="array" ref="AF183">(SUM(LEN($M183:$X183)-LEN(SUBSTITUTE($M183:$X183,"대구","")))/LEN("대구"))</f>
        <v>4</v>
      </c>
      <c r="AG183" s="147">
        <f t="array" ref="AG183">(SUM(LEN($M183:$X183)-LEN(SUBSTITUTE($M183:$X183,"부산","")))/LEN("부산"))</f>
        <v>2</v>
      </c>
      <c r="AH183" s="147">
        <f t="array" ref="AH183">(SUM(LEN($M183:$X183)-LEN(SUBSTITUTE($M183:$X183,"광주","")))/LEN("광주"))</f>
        <v>0</v>
      </c>
      <c r="AI183" s="147">
        <f t="array" ref="AI183">SUM(SUM(LEN($M183:$X183)-LEN(SUBSTITUTE($M183:$X183,"수원","")))/LEN("수원"),SUM(LEN($M183:$X183)-LEN(SUBSTITUTE($M183:$X183,"춘천","")))/LEN("춘천"),SUM(LEN($M183:$X183)-LEN(SUBSTITUTE($M183:$X183,"의정부","")))/LEN("의정부"),SUM(LEN($M183:$X183)-LEN(SUBSTITUTE($M183:$X183,"원주","")))/LEN("원주"))</f>
        <v>0</v>
      </c>
      <c r="AJ183" s="147">
        <f t="array" ref="AJ183">(SUM(LEN($M183:$X183)-LEN(SUBSTITUTE($M183:$X183,"청주","")))/LEN("청주"))</f>
        <v>0</v>
      </c>
      <c r="AK183" s="147">
        <f t="array" ref="AK183">(SUM(LEN($M183:$X183)-LEN(SUBSTITUTE($M183:$X183,"인천","")))/LEN("인천"))</f>
        <v>0</v>
      </c>
      <c r="AL183" s="147">
        <f t="array" ref="AL183">SUM(SUM(LEN($M183:X183)-LEN(SUBSTITUTE($M183:X183,"충북","")))/LEN("충북"),SUM(LEN(M183:$X183)-LEN(SUBSTITUTE($M183:$X183,"아산","")))/LEN("아산"))</f>
        <v>0</v>
      </c>
      <c r="AM183" s="147">
        <f t="array" ref="AM183">(SUM(LEN($M183:$X183)-LEN(SUBSTITUTE($M183:$X183,"울산","")))/LEN("울산"))</f>
        <v>1</v>
      </c>
      <c r="AN183" s="147">
        <f t="array" ref="AN183">(SUM(LEN($M183:$X183)-LEN(SUBSTITUTE($M183:$X183,"창원","")))/LEN("창원"))</f>
        <v>2</v>
      </c>
      <c r="AO183" s="147">
        <f t="array" ref="AO183">(SUM(LEN($M183:$X183)-LEN(SUBSTITUTE($M183:$X183,"전주","")))/LEN("전주"))</f>
        <v>0</v>
      </c>
      <c r="AP183" s="176">
        <f t="shared" si="185"/>
        <v>126</v>
      </c>
      <c r="AQ183" s="175">
        <f t="shared" si="189"/>
        <v>0</v>
      </c>
      <c r="AR183" s="174">
        <f t="shared" si="186"/>
        <v>0</v>
      </c>
      <c r="AS183" s="174">
        <f t="shared" si="186"/>
        <v>0</v>
      </c>
      <c r="AT183" s="175">
        <f t="shared" si="187"/>
        <v>126</v>
      </c>
      <c r="AU183" s="174">
        <f t="shared" si="188"/>
        <v>0</v>
      </c>
      <c r="AV183" s="174">
        <f t="shared" si="188"/>
        <v>56</v>
      </c>
      <c r="AW183" s="174">
        <f t="shared" si="188"/>
        <v>28</v>
      </c>
      <c r="AX183" s="174">
        <f t="shared" si="188"/>
        <v>0</v>
      </c>
      <c r="AY183" s="174">
        <f t="shared" si="188"/>
        <v>0</v>
      </c>
      <c r="AZ183" s="174">
        <f t="shared" si="188"/>
        <v>0</v>
      </c>
      <c r="BA183" s="174">
        <f t="shared" si="188"/>
        <v>0</v>
      </c>
      <c r="BB183" s="174">
        <f t="shared" si="188"/>
        <v>0</v>
      </c>
      <c r="BC183" s="174">
        <f t="shared" si="188"/>
        <v>14</v>
      </c>
      <c r="BD183" s="174">
        <f t="shared" si="188"/>
        <v>28</v>
      </c>
      <c r="BE183" s="174">
        <f t="shared" si="188"/>
        <v>0</v>
      </c>
      <c r="BF183" s="640"/>
      <c r="BG183" s="640"/>
      <c r="BH183" t="str">
        <f>IF(G183="","",VLOOKUP(G183,과정코드!$A$2:$B$494,2,0))</f>
        <v>COL0104494</v>
      </c>
      <c r="BI183" s="70"/>
    </row>
    <row r="184" spans="1:62" s="39" customFormat="1" ht="54" customHeight="1">
      <c r="A184" s="834"/>
      <c r="B184" s="77">
        <v>163</v>
      </c>
      <c r="C184" s="124"/>
      <c r="D184" s="124"/>
      <c r="E184" s="108" t="s">
        <v>21</v>
      </c>
      <c r="F184" s="198"/>
      <c r="G184" s="324" t="s">
        <v>1347</v>
      </c>
      <c r="H184" s="93" t="str">
        <f t="shared" si="180"/>
        <v>바로가기</v>
      </c>
      <c r="I184" s="204">
        <v>2</v>
      </c>
      <c r="J184" s="79">
        <v>16</v>
      </c>
      <c r="K184" s="192">
        <v>420</v>
      </c>
      <c r="L184" s="192">
        <v>500</v>
      </c>
      <c r="M184" s="196" t="s">
        <v>60</v>
      </c>
      <c r="N184" s="71" t="s">
        <v>2587</v>
      </c>
      <c r="O184" s="196" t="s">
        <v>2588</v>
      </c>
      <c r="P184" s="71" t="s">
        <v>2589</v>
      </c>
      <c r="Q184" s="196" t="s">
        <v>276</v>
      </c>
      <c r="R184" s="71" t="s">
        <v>2590</v>
      </c>
      <c r="S184" s="196"/>
      <c r="T184" s="71" t="s">
        <v>2628</v>
      </c>
      <c r="U184" s="196" t="s">
        <v>2591</v>
      </c>
      <c r="V184" s="71" t="s">
        <v>2592</v>
      </c>
      <c r="W184" s="196"/>
      <c r="X184" s="71" t="s">
        <v>2598</v>
      </c>
      <c r="Y184" s="147">
        <f t="shared" si="181"/>
        <v>10</v>
      </c>
      <c r="Z184" s="149">
        <f t="shared" si="182"/>
        <v>20</v>
      </c>
      <c r="AA184" s="150">
        <f t="shared" si="183"/>
        <v>0</v>
      </c>
      <c r="AB184" s="147">
        <f t="array" ref="AB184">(SUM(LEN($M184:$X184)-LEN(SUBSTITUTE($M184:$X184,"역삼","")))/LEN("역삼"))</f>
        <v>0</v>
      </c>
      <c r="AC184" s="147">
        <f t="array" ref="AC184">SUM(SUM(LEN($M184:X184)-LEN(SUBSTITUTE($M184:X184,"선릉","")))/LEN("선릉"),SUM(LEN(M184:$X184)-LEN(SUBSTITUTE($M184:$X184,"가산","")))/LEN("가산"))</f>
        <v>0</v>
      </c>
      <c r="AD184" s="150">
        <f t="shared" si="184"/>
        <v>20</v>
      </c>
      <c r="AE184" s="147">
        <f t="array" ref="AE184">(SUM(LEN($M184:$X184)-LEN(SUBSTITUTE($M184:$X184,"대전","")))/LEN("대전"))</f>
        <v>0</v>
      </c>
      <c r="AF184" s="147">
        <f t="array" ref="AF184">(SUM(LEN($M184:$X184)-LEN(SUBSTITUTE($M184:$X184,"대구","")))/LEN("대구"))</f>
        <v>7</v>
      </c>
      <c r="AG184" s="147">
        <f t="array" ref="AG184">(SUM(LEN($M184:$X184)-LEN(SUBSTITUTE($M184:$X184,"부산","")))/LEN("부산"))</f>
        <v>8</v>
      </c>
      <c r="AH184" s="147">
        <f t="array" ref="AH184">(SUM(LEN($M184:$X184)-LEN(SUBSTITUTE($M184:$X184,"광주","")))/LEN("광주"))</f>
        <v>0</v>
      </c>
      <c r="AI184" s="147">
        <f t="array" ref="AI184">SUM(SUM(LEN($M184:$X184)-LEN(SUBSTITUTE($M184:$X184,"수원","")))/LEN("수원"),SUM(LEN($M184:$X184)-LEN(SUBSTITUTE($M184:$X184,"춘천","")))/LEN("춘천"),SUM(LEN($M184:$X184)-LEN(SUBSTITUTE($M184:$X184,"의정부","")))/LEN("의정부"),SUM(LEN($M184:$X184)-LEN(SUBSTITUTE($M184:$X184,"원주","")))/LEN("원주"))</f>
        <v>0</v>
      </c>
      <c r="AJ184" s="147">
        <f t="array" ref="AJ184">(SUM(LEN($M184:$X184)-LEN(SUBSTITUTE($M184:$X184,"청주","")))/LEN("청주"))</f>
        <v>0</v>
      </c>
      <c r="AK184" s="147">
        <f t="array" ref="AK184">(SUM(LEN($M184:$X184)-LEN(SUBSTITUTE($M184:$X184,"인천","")))/LEN("인천"))</f>
        <v>0</v>
      </c>
      <c r="AL184" s="147">
        <f t="array" ref="AL184">SUM(SUM(LEN($M184:X184)-LEN(SUBSTITUTE($M184:X184,"충북","")))/LEN("충북"),SUM(LEN(M184:$X184)-LEN(SUBSTITUTE($M184:$X184,"아산","")))/LEN("아산"))</f>
        <v>0</v>
      </c>
      <c r="AM184" s="147">
        <f t="array" ref="AM184">(SUM(LEN($M184:$X184)-LEN(SUBSTITUTE($M184:$X184,"울산","")))/LEN("울산"))</f>
        <v>2</v>
      </c>
      <c r="AN184" s="147">
        <f t="array" ref="AN184">(SUM(LEN($M184:$X184)-LEN(SUBSTITUTE($M184:$X184,"창원","")))/LEN("창원"))</f>
        <v>3</v>
      </c>
      <c r="AO184" s="147">
        <f t="array" ref="AO184">(SUM(LEN($M184:$X184)-LEN(SUBSTITUTE($M184:$X184,"전주","")))/LEN("전주"))</f>
        <v>0</v>
      </c>
      <c r="AP184" s="176">
        <f t="shared" si="185"/>
        <v>40</v>
      </c>
      <c r="AQ184" s="175">
        <f t="shared" si="189"/>
        <v>0</v>
      </c>
      <c r="AR184" s="174">
        <f t="shared" si="186"/>
        <v>0</v>
      </c>
      <c r="AS184" s="174">
        <f t="shared" si="186"/>
        <v>0</v>
      </c>
      <c r="AT184" s="175">
        <f t="shared" si="187"/>
        <v>40</v>
      </c>
      <c r="AU184" s="174">
        <f t="shared" si="188"/>
        <v>0</v>
      </c>
      <c r="AV184" s="174">
        <f t="shared" si="188"/>
        <v>14</v>
      </c>
      <c r="AW184" s="174">
        <f t="shared" si="188"/>
        <v>16</v>
      </c>
      <c r="AX184" s="174">
        <f t="shared" si="188"/>
        <v>0</v>
      </c>
      <c r="AY184" s="174">
        <f t="shared" si="188"/>
        <v>0</v>
      </c>
      <c r="AZ184" s="174">
        <f t="shared" si="188"/>
        <v>0</v>
      </c>
      <c r="BA184" s="174">
        <f t="shared" si="188"/>
        <v>0</v>
      </c>
      <c r="BB184" s="174">
        <f t="shared" si="188"/>
        <v>0</v>
      </c>
      <c r="BC184" s="174">
        <f t="shared" si="188"/>
        <v>4</v>
      </c>
      <c r="BD184" s="174">
        <f t="shared" si="188"/>
        <v>6</v>
      </c>
      <c r="BE184" s="174">
        <f t="shared" si="188"/>
        <v>0</v>
      </c>
      <c r="BF184" s="640"/>
      <c r="BG184" s="640"/>
      <c r="BH184" t="str">
        <f>IF(G184="","",VLOOKUP(G184,과정코드!$A$2:$B$494,2,0))</f>
        <v>COL0104497</v>
      </c>
      <c r="BI184" s="70"/>
    </row>
    <row r="185" spans="1:62" s="39" customFormat="1" ht="23.1" customHeight="1">
      <c r="A185" s="833" t="s">
        <v>1341</v>
      </c>
      <c r="B185" s="77">
        <v>164</v>
      </c>
      <c r="C185" s="529"/>
      <c r="D185" s="529"/>
      <c r="E185" s="80"/>
      <c r="F185" s="80"/>
      <c r="G185" s="328" t="s">
        <v>302</v>
      </c>
      <c r="H185" s="93" t="str">
        <f t="shared" si="180"/>
        <v>바로가기</v>
      </c>
      <c r="I185" s="201">
        <v>5</v>
      </c>
      <c r="J185" s="529">
        <v>40</v>
      </c>
      <c r="K185" s="78">
        <v>1020</v>
      </c>
      <c r="L185" s="78">
        <v>1020</v>
      </c>
      <c r="M185" s="195"/>
      <c r="N185" s="22"/>
      <c r="O185" s="195"/>
      <c r="P185" s="22"/>
      <c r="Q185" s="195"/>
      <c r="R185" s="22"/>
      <c r="S185" s="195"/>
      <c r="T185" s="22"/>
      <c r="U185" s="195"/>
      <c r="V185" s="22"/>
      <c r="W185" s="195"/>
      <c r="X185" s="22" t="s">
        <v>703</v>
      </c>
      <c r="Y185" s="147">
        <f t="shared" si="181"/>
        <v>1</v>
      </c>
      <c r="Z185" s="149">
        <f t="shared" si="182"/>
        <v>1</v>
      </c>
      <c r="AA185" s="150">
        <f t="shared" si="183"/>
        <v>0</v>
      </c>
      <c r="AB185" s="147">
        <f t="array" ref="AB185">(SUM(LEN($M185:$X185)-LEN(SUBSTITUTE($M185:$X185,"역삼","")))/LEN("역삼"))</f>
        <v>0</v>
      </c>
      <c r="AC185" s="147">
        <f t="array" ref="AC185">SUM(SUM(LEN($M185:X185)-LEN(SUBSTITUTE($M185:X185,"선릉","")))/LEN("선릉"),SUM(LEN(M185:$X185)-LEN(SUBSTITUTE($M185:$X185,"가산","")))/LEN("가산"))</f>
        <v>0</v>
      </c>
      <c r="AD185" s="150">
        <f t="shared" si="184"/>
        <v>1</v>
      </c>
      <c r="AE185" s="147">
        <f t="array" ref="AE185">(SUM(LEN($M185:$X185)-LEN(SUBSTITUTE($M185:$X185,"대전","")))/LEN("대전"))</f>
        <v>0</v>
      </c>
      <c r="AF185" s="147">
        <f t="array" ref="AF185">(SUM(LEN($M185:$X185)-LEN(SUBSTITUTE($M185:$X185,"대구","")))/LEN("대구"))</f>
        <v>0</v>
      </c>
      <c r="AG185" s="147">
        <f t="array" ref="AG185">(SUM(LEN($M185:$X185)-LEN(SUBSTITUTE($M185:$X185,"부산","")))/LEN("부산"))</f>
        <v>1</v>
      </c>
      <c r="AH185" s="147">
        <f t="array" ref="AH185">(SUM(LEN($M185:$X185)-LEN(SUBSTITUTE($M185:$X185,"광주","")))/LEN("광주"))</f>
        <v>0</v>
      </c>
      <c r="AI185" s="147">
        <f t="array" ref="AI185">SUM(SUM(LEN($M185:$X185)-LEN(SUBSTITUTE($M185:$X185,"수원","")))/LEN("수원"),SUM(LEN($M185:$X185)-LEN(SUBSTITUTE($M185:$X185,"춘천","")))/LEN("춘천"),SUM(LEN($M185:$X185)-LEN(SUBSTITUTE($M185:$X185,"의정부","")))/LEN("의정부"),SUM(LEN($M185:$X185)-LEN(SUBSTITUTE($M185:$X185,"원주","")))/LEN("원주"))</f>
        <v>0</v>
      </c>
      <c r="AJ185" s="147">
        <f t="array" ref="AJ185">(SUM(LEN($M185:$X185)-LEN(SUBSTITUTE($M185:$X185,"청주","")))/LEN("청주"))</f>
        <v>0</v>
      </c>
      <c r="AK185" s="147">
        <f t="array" ref="AK185">(SUM(LEN($M185:$X185)-LEN(SUBSTITUTE($M185:$X185,"인천","")))/LEN("인천"))</f>
        <v>0</v>
      </c>
      <c r="AL185" s="147">
        <f t="array" ref="AL185">SUM(SUM(LEN($M185:X185)-LEN(SUBSTITUTE($M185:X185,"충북","")))/LEN("충북"),SUM(LEN(M185:$X185)-LEN(SUBSTITUTE($M185:$X185,"아산","")))/LEN("아산"))</f>
        <v>0</v>
      </c>
      <c r="AM185" s="147">
        <f t="array" ref="AM185">(SUM(LEN($M185:$X185)-LEN(SUBSTITUTE($M185:$X185,"울산","")))/LEN("울산"))</f>
        <v>0</v>
      </c>
      <c r="AN185" s="147">
        <f t="array" ref="AN185">(SUM(LEN($M185:$X185)-LEN(SUBSTITUTE($M185:$X185,"창원","")))/LEN("창원"))</f>
        <v>0</v>
      </c>
      <c r="AO185" s="147">
        <f t="array" ref="AO185">(SUM(LEN($M185:$X185)-LEN(SUBSTITUTE($M185:$X185,"전주","")))/LEN("전주"))</f>
        <v>0</v>
      </c>
      <c r="AP185" s="176">
        <f t="shared" si="185"/>
        <v>5</v>
      </c>
      <c r="AQ185" s="175">
        <f t="shared" si="189"/>
        <v>0</v>
      </c>
      <c r="AR185" s="174">
        <f t="shared" si="186"/>
        <v>0</v>
      </c>
      <c r="AS185" s="174">
        <f t="shared" si="186"/>
        <v>0</v>
      </c>
      <c r="AT185" s="175">
        <f t="shared" si="187"/>
        <v>5</v>
      </c>
      <c r="AU185" s="174">
        <f t="shared" si="188"/>
        <v>0</v>
      </c>
      <c r="AV185" s="174">
        <f t="shared" si="188"/>
        <v>0</v>
      </c>
      <c r="AW185" s="174">
        <f t="shared" si="188"/>
        <v>5</v>
      </c>
      <c r="AX185" s="174">
        <f t="shared" si="188"/>
        <v>0</v>
      </c>
      <c r="AY185" s="174">
        <f t="shared" si="188"/>
        <v>0</v>
      </c>
      <c r="AZ185" s="174">
        <f t="shared" si="188"/>
        <v>0</v>
      </c>
      <c r="BA185" s="174">
        <f t="shared" si="188"/>
        <v>0</v>
      </c>
      <c r="BB185" s="174">
        <f t="shared" si="188"/>
        <v>0</v>
      </c>
      <c r="BC185" s="174">
        <f t="shared" si="188"/>
        <v>0</v>
      </c>
      <c r="BD185" s="174">
        <f t="shared" si="188"/>
        <v>0</v>
      </c>
      <c r="BE185" s="174">
        <f t="shared" si="188"/>
        <v>0</v>
      </c>
      <c r="BF185" s="640"/>
      <c r="BG185" s="640"/>
      <c r="BH185" t="str">
        <f>IF(G185="","",VLOOKUP(G185,과정코드!$A$2:$B$494,2,0))</f>
        <v>COL0104501</v>
      </c>
      <c r="BI185" s="70"/>
    </row>
    <row r="186" spans="1:62" s="39" customFormat="1" ht="23.1" customHeight="1">
      <c r="A186" s="834"/>
      <c r="B186" s="77">
        <v>165</v>
      </c>
      <c r="C186" s="82"/>
      <c r="D186" s="82"/>
      <c r="E186" s="108" t="s">
        <v>21</v>
      </c>
      <c r="F186" s="80"/>
      <c r="G186" s="328" t="s">
        <v>761</v>
      </c>
      <c r="H186" s="93" t="str">
        <f t="shared" si="180"/>
        <v>바로가기</v>
      </c>
      <c r="I186" s="197">
        <v>1</v>
      </c>
      <c r="J186" s="124">
        <v>7</v>
      </c>
      <c r="K186" s="190">
        <v>200</v>
      </c>
      <c r="L186" s="190">
        <v>200</v>
      </c>
      <c r="M186" s="196"/>
      <c r="N186" s="71"/>
      <c r="O186" s="195"/>
      <c r="P186" s="71" t="s">
        <v>2593</v>
      </c>
      <c r="Q186" s="485"/>
      <c r="R186" s="22"/>
      <c r="S186" s="196"/>
      <c r="T186" s="486"/>
      <c r="U186" s="195"/>
      <c r="V186" s="71"/>
      <c r="W186" s="196"/>
      <c r="X186" s="22"/>
      <c r="Y186" s="147">
        <f t="shared" si="181"/>
        <v>1</v>
      </c>
      <c r="Z186" s="149">
        <f t="shared" si="182"/>
        <v>1</v>
      </c>
      <c r="AA186" s="150">
        <f t="shared" si="183"/>
        <v>0</v>
      </c>
      <c r="AB186" s="147">
        <f t="array" ref="AB186">(SUM(LEN($M186:$X186)-LEN(SUBSTITUTE($M186:$X186,"역삼","")))/LEN("역삼"))</f>
        <v>0</v>
      </c>
      <c r="AC186" s="147">
        <f t="array" ref="AC186">SUM(SUM(LEN($M186:X186)-LEN(SUBSTITUTE($M186:X186,"선릉","")))/LEN("선릉"),SUM(LEN(M186:$X186)-LEN(SUBSTITUTE($M186:$X186,"가산","")))/LEN("가산"))</f>
        <v>0</v>
      </c>
      <c r="AD186" s="150">
        <f t="shared" si="184"/>
        <v>1</v>
      </c>
      <c r="AE186" s="147">
        <f t="array" ref="AE186">(SUM(LEN($M186:$X186)-LEN(SUBSTITUTE($M186:$X186,"대전","")))/LEN("대전"))</f>
        <v>0</v>
      </c>
      <c r="AF186" s="147">
        <f t="array" ref="AF186">(SUM(LEN($M186:$X186)-LEN(SUBSTITUTE($M186:$X186,"대구","")))/LEN("대구"))</f>
        <v>0</v>
      </c>
      <c r="AG186" s="147">
        <f t="array" ref="AG186">(SUM(LEN($M186:$X186)-LEN(SUBSTITUTE($M186:$X186,"부산","")))/LEN("부산"))</f>
        <v>1</v>
      </c>
      <c r="AH186" s="147">
        <f t="array" ref="AH186">(SUM(LEN($M186:$X186)-LEN(SUBSTITUTE($M186:$X186,"광주","")))/LEN("광주"))</f>
        <v>0</v>
      </c>
      <c r="AI186" s="147">
        <f t="array" ref="AI186">SUM(SUM(LEN($M186:$X186)-LEN(SUBSTITUTE($M186:$X186,"수원","")))/LEN("수원"),SUM(LEN($M186:$X186)-LEN(SUBSTITUTE($M186:$X186,"춘천","")))/LEN("춘천"),SUM(LEN($M186:$X186)-LEN(SUBSTITUTE($M186:$X186,"의정부","")))/LEN("의정부"),SUM(LEN($M186:$X186)-LEN(SUBSTITUTE($M186:$X186,"원주","")))/LEN("원주"))</f>
        <v>0</v>
      </c>
      <c r="AJ186" s="147">
        <f t="array" ref="AJ186">(SUM(LEN($M186:$X186)-LEN(SUBSTITUTE($M186:$X186,"청주","")))/LEN("청주"))</f>
        <v>0</v>
      </c>
      <c r="AK186" s="147">
        <f t="array" ref="AK186">(SUM(LEN($M186:$X186)-LEN(SUBSTITUTE($M186:$X186,"인천","")))/LEN("인천"))</f>
        <v>0</v>
      </c>
      <c r="AL186" s="147">
        <f t="array" ref="AL186">SUM(SUM(LEN($M186:X186)-LEN(SUBSTITUTE($M186:X186,"충북","")))/LEN("충북"),SUM(LEN(M186:$X186)-LEN(SUBSTITUTE($M186:$X186,"아산","")))/LEN("아산"))</f>
        <v>0</v>
      </c>
      <c r="AM186" s="147">
        <f t="array" ref="AM186">(SUM(LEN($M186:$X186)-LEN(SUBSTITUTE($M186:$X186,"울산","")))/LEN("울산"))</f>
        <v>0</v>
      </c>
      <c r="AN186" s="147">
        <f t="array" ref="AN186">(SUM(LEN($M186:$X186)-LEN(SUBSTITUTE($M186:$X186,"창원","")))/LEN("창원"))</f>
        <v>0</v>
      </c>
      <c r="AO186" s="147">
        <f t="array" ref="AO186">(SUM(LEN($M186:$X186)-LEN(SUBSTITUTE($M186:$X186,"전주","")))/LEN("전주"))</f>
        <v>0</v>
      </c>
      <c r="AP186" s="176">
        <f t="shared" si="185"/>
        <v>1</v>
      </c>
      <c r="AQ186" s="175">
        <f t="shared" si="189"/>
        <v>0</v>
      </c>
      <c r="AR186" s="174">
        <f t="shared" si="186"/>
        <v>0</v>
      </c>
      <c r="AS186" s="174">
        <f t="shared" si="186"/>
        <v>0</v>
      </c>
      <c r="AT186" s="175">
        <f t="shared" si="187"/>
        <v>1</v>
      </c>
      <c r="AU186" s="174">
        <f t="shared" si="188"/>
        <v>0</v>
      </c>
      <c r="AV186" s="174">
        <f t="shared" si="188"/>
        <v>0</v>
      </c>
      <c r="AW186" s="174">
        <f t="shared" si="188"/>
        <v>1</v>
      </c>
      <c r="AX186" s="174">
        <f t="shared" si="188"/>
        <v>0</v>
      </c>
      <c r="AY186" s="174">
        <f t="shared" si="188"/>
        <v>0</v>
      </c>
      <c r="AZ186" s="174">
        <f t="shared" si="188"/>
        <v>0</v>
      </c>
      <c r="BA186" s="174">
        <f t="shared" si="188"/>
        <v>0</v>
      </c>
      <c r="BB186" s="174">
        <f t="shared" si="188"/>
        <v>0</v>
      </c>
      <c r="BC186" s="174">
        <f t="shared" si="188"/>
        <v>0</v>
      </c>
      <c r="BD186" s="174">
        <f t="shared" si="188"/>
        <v>0</v>
      </c>
      <c r="BE186" s="174">
        <f t="shared" si="188"/>
        <v>0</v>
      </c>
      <c r="BF186" s="640"/>
      <c r="BG186" s="640"/>
      <c r="BH186" t="str">
        <f>IF(G186="","",VLOOKUP(G186,과정코드!$A$2:$B$494,2,0))</f>
        <v>COL0104503</v>
      </c>
      <c r="BI186" s="70"/>
    </row>
    <row r="187" spans="1:62" s="39" customFormat="1" ht="30" customHeight="1">
      <c r="A187" s="86" t="s">
        <v>668</v>
      </c>
      <c r="B187" s="87"/>
      <c r="C187" s="87"/>
      <c r="D187" s="87"/>
      <c r="E187" s="87"/>
      <c r="F187" s="189"/>
      <c r="G187" s="87"/>
      <c r="H187" s="87"/>
      <c r="I187" s="188"/>
      <c r="J187" s="87"/>
      <c r="K187" s="87"/>
      <c r="L187" s="88"/>
      <c r="M187" s="85" t="s">
        <v>16</v>
      </c>
      <c r="N187" s="85" t="s">
        <v>7</v>
      </c>
      <c r="O187" s="85" t="s">
        <v>9</v>
      </c>
      <c r="P187" s="85" t="s">
        <v>1</v>
      </c>
      <c r="Q187" s="85" t="s">
        <v>14</v>
      </c>
      <c r="R187" s="85" t="s">
        <v>0</v>
      </c>
      <c r="S187" s="85" t="s">
        <v>17</v>
      </c>
      <c r="T187" s="85" t="s">
        <v>13</v>
      </c>
      <c r="U187" s="85" t="s">
        <v>2</v>
      </c>
      <c r="V187" s="85" t="s">
        <v>11</v>
      </c>
      <c r="W187" s="85" t="s">
        <v>8</v>
      </c>
      <c r="X187" s="85" t="s">
        <v>19</v>
      </c>
      <c r="Y187" s="152">
        <f t="shared" ref="Y187:BE187" si="190">SUM(Y188:Y189)</f>
        <v>4</v>
      </c>
      <c r="Z187" s="152">
        <f t="shared" si="190"/>
        <v>4</v>
      </c>
      <c r="AA187" s="152">
        <f t="shared" si="190"/>
        <v>0</v>
      </c>
      <c r="AB187" s="152">
        <f t="shared" si="190"/>
        <v>0</v>
      </c>
      <c r="AC187" s="152">
        <f t="shared" si="190"/>
        <v>0</v>
      </c>
      <c r="AD187" s="152">
        <f t="shared" si="190"/>
        <v>4</v>
      </c>
      <c r="AE187" s="152">
        <f t="shared" si="190"/>
        <v>0</v>
      </c>
      <c r="AF187" s="152">
        <f t="shared" si="190"/>
        <v>0</v>
      </c>
      <c r="AG187" s="152">
        <f t="shared" si="190"/>
        <v>4</v>
      </c>
      <c r="AH187" s="152">
        <f t="shared" si="190"/>
        <v>0</v>
      </c>
      <c r="AI187" s="152">
        <f t="shared" si="190"/>
        <v>0</v>
      </c>
      <c r="AJ187" s="152">
        <f t="shared" si="190"/>
        <v>0</v>
      </c>
      <c r="AK187" s="152">
        <f t="shared" si="190"/>
        <v>0</v>
      </c>
      <c r="AL187" s="152">
        <f t="shared" si="190"/>
        <v>0</v>
      </c>
      <c r="AM187" s="152">
        <f t="shared" si="190"/>
        <v>0</v>
      </c>
      <c r="AN187" s="152">
        <f t="shared" si="190"/>
        <v>0</v>
      </c>
      <c r="AO187" s="152">
        <f t="shared" si="190"/>
        <v>0</v>
      </c>
      <c r="AP187" s="152">
        <f t="shared" si="190"/>
        <v>18</v>
      </c>
      <c r="AQ187" s="152">
        <f t="shared" si="190"/>
        <v>0</v>
      </c>
      <c r="AR187" s="152">
        <f t="shared" si="190"/>
        <v>0</v>
      </c>
      <c r="AS187" s="152">
        <f t="shared" si="190"/>
        <v>0</v>
      </c>
      <c r="AT187" s="152">
        <f t="shared" si="190"/>
        <v>18</v>
      </c>
      <c r="AU187" s="152">
        <f t="shared" si="190"/>
        <v>0</v>
      </c>
      <c r="AV187" s="152">
        <f t="shared" si="190"/>
        <v>0</v>
      </c>
      <c r="AW187" s="152">
        <f t="shared" si="190"/>
        <v>18</v>
      </c>
      <c r="AX187" s="152">
        <f t="shared" si="190"/>
        <v>0</v>
      </c>
      <c r="AY187" s="152">
        <f t="shared" si="190"/>
        <v>0</v>
      </c>
      <c r="AZ187" s="152">
        <f t="shared" si="190"/>
        <v>0</v>
      </c>
      <c r="BA187" s="152">
        <f t="shared" si="190"/>
        <v>0</v>
      </c>
      <c r="BB187" s="152">
        <f t="shared" si="190"/>
        <v>0</v>
      </c>
      <c r="BC187" s="152">
        <f t="shared" si="190"/>
        <v>0</v>
      </c>
      <c r="BD187" s="152">
        <f t="shared" si="190"/>
        <v>0</v>
      </c>
      <c r="BE187" s="152">
        <f t="shared" si="190"/>
        <v>0</v>
      </c>
      <c r="BF187" s="152"/>
      <c r="BG187" s="152"/>
      <c r="BH187" t="str">
        <f>IF(G187="","",VLOOKUP(G187,과정코드!$A$2:$B$494,2,0))</f>
        <v/>
      </c>
      <c r="BI187" s="70"/>
    </row>
    <row r="188" spans="1:62" s="39" customFormat="1" ht="33" customHeight="1">
      <c r="A188" s="833" t="s">
        <v>667</v>
      </c>
      <c r="B188" s="529">
        <v>166</v>
      </c>
      <c r="C188" s="529"/>
      <c r="D188" s="41" t="s">
        <v>21</v>
      </c>
      <c r="E188" s="41" t="s">
        <v>21</v>
      </c>
      <c r="F188" s="41"/>
      <c r="G188" s="96" t="s">
        <v>341</v>
      </c>
      <c r="H188" s="93" t="str">
        <f t="shared" ref="H188:H189" si="191">IFERROR(HYPERLINK("https://www.ksaedu.or.kr/front/btoc/crs/off/crssesDetail.html?crscd="&amp;BH188,"바로가기"),"")</f>
        <v>바로가기</v>
      </c>
      <c r="I188" s="45">
        <v>8</v>
      </c>
      <c r="J188" s="25">
        <v>64</v>
      </c>
      <c r="K188" s="187">
        <v>1800</v>
      </c>
      <c r="L188" s="187">
        <v>1800</v>
      </c>
      <c r="M188" s="186"/>
      <c r="N188" s="109" t="s">
        <v>2599</v>
      </c>
      <c r="O188" s="186"/>
      <c r="P188" s="109"/>
      <c r="Q188" s="186"/>
      <c r="R188" s="346" t="s">
        <v>2637</v>
      </c>
      <c r="S188" s="186"/>
      <c r="T188" s="109"/>
      <c r="U188" s="186"/>
      <c r="V188" s="109"/>
      <c r="W188" s="186"/>
      <c r="X188" s="109"/>
      <c r="Y188" s="147">
        <f t="shared" ref="Y188:Y189" si="192">COUNTA($M188:$X188)</f>
        <v>2</v>
      </c>
      <c r="Z188" s="149">
        <f t="shared" ref="Z188:Z189" si="193">AA188+AD188</f>
        <v>2</v>
      </c>
      <c r="AA188" s="150">
        <f t="shared" ref="AA188:AA189" si="194">AB188+AC188</f>
        <v>0</v>
      </c>
      <c r="AB188" s="147">
        <f t="array" ref="AB188">(SUM(LEN($M188:$X188)-LEN(SUBSTITUTE($M188:$X188,"역삼","")))/LEN("역삼"))</f>
        <v>0</v>
      </c>
      <c r="AC188" s="147">
        <f t="array" ref="AC188">SUM(SUM(LEN($M188:X188)-LEN(SUBSTITUTE($M188:X188,"선릉","")))/LEN("선릉"),SUM(LEN(M188:$X188)-LEN(SUBSTITUTE($M188:$X188,"가산","")))/LEN("가산"))</f>
        <v>0</v>
      </c>
      <c r="AD188" s="150">
        <f>SUM(AE188:AO188)</f>
        <v>2</v>
      </c>
      <c r="AE188" s="147">
        <f t="array" ref="AE188">(SUM(LEN($M188:$X188)-LEN(SUBSTITUTE($M188:$X188,"대전","")))/LEN("대전"))</f>
        <v>0</v>
      </c>
      <c r="AF188" s="147">
        <f t="array" ref="AF188">(SUM(LEN($M188:$X188)-LEN(SUBSTITUTE($M188:$X188,"대구","")))/LEN("대구"))</f>
        <v>0</v>
      </c>
      <c r="AG188" s="147">
        <f t="array" ref="AG188">(SUM(LEN($M188:$X188)-LEN(SUBSTITUTE($M188:$X188,"부산","")))/LEN("부산"))</f>
        <v>2</v>
      </c>
      <c r="AH188" s="147">
        <f t="array" ref="AH188">(SUM(LEN($M188:$X188)-LEN(SUBSTITUTE($M188:$X188,"광주","")))/LEN("광주"))</f>
        <v>0</v>
      </c>
      <c r="AI188" s="147">
        <f t="array" ref="AI188">SUM(SUM(LEN($M188:$X188)-LEN(SUBSTITUTE($M188:$X188,"수원","")))/LEN("수원"),SUM(LEN($M188:$X188)-LEN(SUBSTITUTE($M188:$X188,"춘천","")))/LEN("춘천"),SUM(LEN($M188:$X188)-LEN(SUBSTITUTE($M188:$X188,"의정부","")))/LEN("의정부"),SUM(LEN($M188:$X188)-LEN(SUBSTITUTE($M188:$X188,"원주","")))/LEN("원주"))</f>
        <v>0</v>
      </c>
      <c r="AJ188" s="147">
        <f t="array" ref="AJ188">(SUM(LEN($M188:$X188)-LEN(SUBSTITUTE($M188:$X188,"청주","")))/LEN("청주"))</f>
        <v>0</v>
      </c>
      <c r="AK188" s="147">
        <f t="array" ref="AK188">(SUM(LEN($M188:$X188)-LEN(SUBSTITUTE($M188:$X188,"인천","")))/LEN("인천"))</f>
        <v>0</v>
      </c>
      <c r="AL188" s="147">
        <f t="array" ref="AL188">SUM(SUM(LEN($M188:X188)-LEN(SUBSTITUTE($M188:X188,"충북","")))/LEN("충북"),SUM(LEN(M188:$X188)-LEN(SUBSTITUTE($M188:$X188,"아산","")))/LEN("아산"))</f>
        <v>0</v>
      </c>
      <c r="AM188" s="147">
        <f t="array" ref="AM188">(SUM(LEN($M188:$X188)-LEN(SUBSTITUTE($M188:$X188,"울산","")))/LEN("울산"))</f>
        <v>0</v>
      </c>
      <c r="AN188" s="147">
        <f t="array" ref="AN188">(SUM(LEN($M188:$X188)-LEN(SUBSTITUTE($M188:$X188,"창원","")))/LEN("창원"))</f>
        <v>0</v>
      </c>
      <c r="AO188" s="147">
        <f t="array" ref="AO188">(SUM(LEN($M188:$X188)-LEN(SUBSTITUTE($M188:$X188,"전주","")))/LEN("전주"))</f>
        <v>0</v>
      </c>
      <c r="AP188" s="153">
        <f t="shared" ref="AP188:AP189" si="195">AQ188+AT188</f>
        <v>16</v>
      </c>
      <c r="AQ188" s="175">
        <f t="shared" ref="AQ188:AQ189" si="196">AR188+AS188</f>
        <v>0</v>
      </c>
      <c r="AR188" s="174">
        <f>$I188*AB188</f>
        <v>0</v>
      </c>
      <c r="AS188" s="174">
        <f>$I188*AC188</f>
        <v>0</v>
      </c>
      <c r="AT188" s="151">
        <f>SUM(AU188:BE188)</f>
        <v>16</v>
      </c>
      <c r="AU188" s="148">
        <f t="shared" ref="AU188:BE189" si="197">$I188*AE188</f>
        <v>0</v>
      </c>
      <c r="AV188" s="148">
        <f t="shared" si="197"/>
        <v>0</v>
      </c>
      <c r="AW188" s="148">
        <f t="shared" si="197"/>
        <v>16</v>
      </c>
      <c r="AX188" s="148">
        <f t="shared" si="197"/>
        <v>0</v>
      </c>
      <c r="AY188" s="148">
        <f t="shared" si="197"/>
        <v>0</v>
      </c>
      <c r="AZ188" s="148">
        <f t="shared" si="197"/>
        <v>0</v>
      </c>
      <c r="BA188" s="148">
        <f t="shared" si="197"/>
        <v>0</v>
      </c>
      <c r="BB188" s="148">
        <f t="shared" si="197"/>
        <v>0</v>
      </c>
      <c r="BC188" s="148">
        <f t="shared" si="197"/>
        <v>0</v>
      </c>
      <c r="BD188" s="148">
        <f t="shared" si="197"/>
        <v>0</v>
      </c>
      <c r="BE188" s="148">
        <f t="shared" si="197"/>
        <v>0</v>
      </c>
      <c r="BF188" s="638"/>
      <c r="BG188" s="638"/>
      <c r="BH188" t="str">
        <f>IF(G188="","",VLOOKUP(G188,과정코드!$A$2:$B$494,2,0))</f>
        <v>COL0104777</v>
      </c>
      <c r="BI188" s="70"/>
    </row>
    <row r="189" spans="1:62" s="39" customFormat="1" ht="23.1" customHeight="1">
      <c r="A189" s="835"/>
      <c r="B189" s="77">
        <v>167</v>
      </c>
      <c r="C189" s="76" t="s">
        <v>20</v>
      </c>
      <c r="D189" s="108" t="s">
        <v>21</v>
      </c>
      <c r="E189" s="108" t="s">
        <v>21</v>
      </c>
      <c r="F189" s="108"/>
      <c r="G189" s="97" t="s">
        <v>342</v>
      </c>
      <c r="H189" s="93" t="str">
        <f t="shared" si="191"/>
        <v>바로가기</v>
      </c>
      <c r="I189" s="45">
        <v>1</v>
      </c>
      <c r="J189" s="25">
        <v>7</v>
      </c>
      <c r="K189" s="187">
        <v>300</v>
      </c>
      <c r="L189" s="187">
        <v>300</v>
      </c>
      <c r="M189" s="186"/>
      <c r="N189" s="109"/>
      <c r="O189" s="186"/>
      <c r="P189" s="346" t="s">
        <v>1375</v>
      </c>
      <c r="Q189" s="186"/>
      <c r="R189" s="109"/>
      <c r="S189" s="186"/>
      <c r="T189" s="109" t="s">
        <v>757</v>
      </c>
      <c r="U189" s="186"/>
      <c r="V189" s="109"/>
      <c r="W189" s="185"/>
      <c r="X189" s="109"/>
      <c r="Y189" s="147">
        <f t="shared" si="192"/>
        <v>2</v>
      </c>
      <c r="Z189" s="149">
        <f t="shared" si="193"/>
        <v>2</v>
      </c>
      <c r="AA189" s="150">
        <f t="shared" si="194"/>
        <v>0</v>
      </c>
      <c r="AB189" s="147">
        <f t="array" ref="AB189">(SUM(LEN($M189:$X189)-LEN(SUBSTITUTE($M189:$X189,"역삼","")))/LEN("역삼"))</f>
        <v>0</v>
      </c>
      <c r="AC189" s="147">
        <f t="array" ref="AC189">SUM(SUM(LEN($M189:X189)-LEN(SUBSTITUTE($M189:X189,"선릉","")))/LEN("선릉"),SUM(LEN(M189:$X189)-LEN(SUBSTITUTE($M189:$X189,"가산","")))/LEN("가산"))</f>
        <v>0</v>
      </c>
      <c r="AD189" s="150">
        <f>SUM(AE189:AO189)</f>
        <v>2</v>
      </c>
      <c r="AE189" s="147">
        <f t="array" ref="AE189">(SUM(LEN($M189:$X189)-LEN(SUBSTITUTE($M189:$X189,"대전","")))/LEN("대전"))</f>
        <v>0</v>
      </c>
      <c r="AF189" s="147">
        <f t="array" ref="AF189">(SUM(LEN($M189:$X189)-LEN(SUBSTITUTE($M189:$X189,"대구","")))/LEN("대구"))</f>
        <v>0</v>
      </c>
      <c r="AG189" s="147">
        <f t="array" ref="AG189">(SUM(LEN($M189:$X189)-LEN(SUBSTITUTE($M189:$X189,"부산","")))/LEN("부산"))</f>
        <v>2</v>
      </c>
      <c r="AH189" s="147">
        <f t="array" ref="AH189">(SUM(LEN($M189:$X189)-LEN(SUBSTITUTE($M189:$X189,"광주","")))/LEN("광주"))</f>
        <v>0</v>
      </c>
      <c r="AI189" s="147">
        <f t="array" ref="AI189">SUM(SUM(LEN($M189:$X189)-LEN(SUBSTITUTE($M189:$X189,"수원","")))/LEN("수원"),SUM(LEN($M189:$X189)-LEN(SUBSTITUTE($M189:$X189,"춘천","")))/LEN("춘천"),SUM(LEN($M189:$X189)-LEN(SUBSTITUTE($M189:$X189,"의정부","")))/LEN("의정부"),SUM(LEN($M189:$X189)-LEN(SUBSTITUTE($M189:$X189,"원주","")))/LEN("원주"))</f>
        <v>0</v>
      </c>
      <c r="AJ189" s="147">
        <f t="array" ref="AJ189">(SUM(LEN($M189:$X189)-LEN(SUBSTITUTE($M189:$X189,"청주","")))/LEN("청주"))</f>
        <v>0</v>
      </c>
      <c r="AK189" s="147">
        <f t="array" ref="AK189">(SUM(LEN($M189:$X189)-LEN(SUBSTITUTE($M189:$X189,"인천","")))/LEN("인천"))</f>
        <v>0</v>
      </c>
      <c r="AL189" s="147">
        <f t="array" ref="AL189">SUM(SUM(LEN($M189:X189)-LEN(SUBSTITUTE($M189:X189,"충북","")))/LEN("충북"),SUM(LEN(M189:$X189)-LEN(SUBSTITUTE($M189:$X189,"아산","")))/LEN("아산"))</f>
        <v>0</v>
      </c>
      <c r="AM189" s="147">
        <f t="array" ref="AM189">(SUM(LEN($M189:$X189)-LEN(SUBSTITUTE($M189:$X189,"울산","")))/LEN("울산"))</f>
        <v>0</v>
      </c>
      <c r="AN189" s="147">
        <f t="array" ref="AN189">(SUM(LEN($M189:$X189)-LEN(SUBSTITUTE($M189:$X189,"창원","")))/LEN("창원"))</f>
        <v>0</v>
      </c>
      <c r="AO189" s="147">
        <f t="array" ref="AO189">(SUM(LEN($M189:$X189)-LEN(SUBSTITUTE($M189:$X189,"전주","")))/LEN("전주"))</f>
        <v>0</v>
      </c>
      <c r="AP189" s="153">
        <f t="shared" si="195"/>
        <v>2</v>
      </c>
      <c r="AQ189" s="175">
        <f t="shared" si="196"/>
        <v>0</v>
      </c>
      <c r="AR189" s="174">
        <f>$I189*AB189</f>
        <v>0</v>
      </c>
      <c r="AS189" s="174">
        <f>$I189*AC189</f>
        <v>0</v>
      </c>
      <c r="AT189" s="151">
        <f>SUM(AU189:BE189)</f>
        <v>2</v>
      </c>
      <c r="AU189" s="148">
        <f t="shared" si="197"/>
        <v>0</v>
      </c>
      <c r="AV189" s="148">
        <f t="shared" si="197"/>
        <v>0</v>
      </c>
      <c r="AW189" s="148">
        <f t="shared" si="197"/>
        <v>2</v>
      </c>
      <c r="AX189" s="148">
        <f t="shared" si="197"/>
        <v>0</v>
      </c>
      <c r="AY189" s="148">
        <f t="shared" si="197"/>
        <v>0</v>
      </c>
      <c r="AZ189" s="148">
        <f t="shared" si="197"/>
        <v>0</v>
      </c>
      <c r="BA189" s="148">
        <f t="shared" si="197"/>
        <v>0</v>
      </c>
      <c r="BB189" s="148">
        <f t="shared" si="197"/>
        <v>0</v>
      </c>
      <c r="BC189" s="148">
        <f t="shared" si="197"/>
        <v>0</v>
      </c>
      <c r="BD189" s="148">
        <f t="shared" si="197"/>
        <v>0</v>
      </c>
      <c r="BE189" s="148">
        <f t="shared" si="197"/>
        <v>0</v>
      </c>
      <c r="BF189" s="638"/>
      <c r="BG189" s="638"/>
      <c r="BH189" t="str">
        <f>IF(G189="","",VLOOKUP(G189,과정코드!$A$2:$B$494,2,0))</f>
        <v>COL0104778</v>
      </c>
      <c r="BI189" s="70"/>
    </row>
    <row r="190" spans="1:62">
      <c r="BJ190" s="92"/>
    </row>
  </sheetData>
  <mergeCells count="47">
    <mergeCell ref="A168:A174"/>
    <mergeCell ref="A188:A189"/>
    <mergeCell ref="A185:A186"/>
    <mergeCell ref="A180:A182"/>
    <mergeCell ref="A183:A184"/>
    <mergeCell ref="A176:A178"/>
    <mergeCell ref="A141:A146"/>
    <mergeCell ref="A148:A153"/>
    <mergeCell ref="A155:A166"/>
    <mergeCell ref="A124:A128"/>
    <mergeCell ref="A129:A132"/>
    <mergeCell ref="A134:A140"/>
    <mergeCell ref="A112:A118"/>
    <mergeCell ref="A120:A122"/>
    <mergeCell ref="A91:A94"/>
    <mergeCell ref="A95:A97"/>
    <mergeCell ref="A98:A109"/>
    <mergeCell ref="A66:A73"/>
    <mergeCell ref="A74:A77"/>
    <mergeCell ref="A78:A83"/>
    <mergeCell ref="A85:A88"/>
    <mergeCell ref="A110:A111"/>
    <mergeCell ref="A45:A49"/>
    <mergeCell ref="A51:A52"/>
    <mergeCell ref="A53:A55"/>
    <mergeCell ref="A57:A58"/>
    <mergeCell ref="A60:A65"/>
    <mergeCell ref="A22:A26"/>
    <mergeCell ref="A27:A28"/>
    <mergeCell ref="A42:A43"/>
    <mergeCell ref="A30:A31"/>
    <mergeCell ref="A32:A35"/>
    <mergeCell ref="A37:A41"/>
    <mergeCell ref="M2:X2"/>
    <mergeCell ref="A2:A3"/>
    <mergeCell ref="B2:B3"/>
    <mergeCell ref="C2:C3"/>
    <mergeCell ref="D2:D3"/>
    <mergeCell ref="E2:E3"/>
    <mergeCell ref="F2:F3"/>
    <mergeCell ref="A10:A15"/>
    <mergeCell ref="A16:A18"/>
    <mergeCell ref="G2:G3"/>
    <mergeCell ref="H2:H3"/>
    <mergeCell ref="I2:J2"/>
    <mergeCell ref="A4:K4"/>
    <mergeCell ref="K2:L2"/>
  </mergeCells>
  <phoneticPr fontId="17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C6AB-A9CB-4726-B655-AFDCF34E63FD}">
  <sheetPr>
    <tabColor rgb="FF00D09A"/>
  </sheetPr>
  <dimension ref="A1:BL50"/>
  <sheetViews>
    <sheetView zoomScale="76" zoomScaleNormal="76" workbookViewId="0">
      <selection activeCell="BM5" sqref="BM5"/>
    </sheetView>
  </sheetViews>
  <sheetFormatPr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2" width="6.625" customWidth="1"/>
    <col min="13" max="24" width="10.125" customWidth="1"/>
    <col min="25" max="60" width="8.75" hidden="1" customWidth="1"/>
    <col min="61" max="61" width="12.75" hidden="1" customWidth="1"/>
    <col min="62" max="62" width="9" hidden="1" customWidth="1"/>
  </cols>
  <sheetData>
    <row r="1" spans="1:64" s="1" customFormat="1" ht="135" customHeight="1">
      <c r="I1" s="2"/>
      <c r="J1" s="2"/>
    </row>
    <row r="2" spans="1:64" ht="37.9" customHeight="1">
      <c r="A2" s="755" t="s">
        <v>4</v>
      </c>
      <c r="B2" s="755" t="s">
        <v>6</v>
      </c>
      <c r="C2" s="756" t="s">
        <v>359</v>
      </c>
      <c r="D2" s="756" t="s">
        <v>361</v>
      </c>
      <c r="E2" s="756" t="s">
        <v>360</v>
      </c>
      <c r="F2" s="756" t="s">
        <v>358</v>
      </c>
      <c r="G2" s="755" t="s">
        <v>5</v>
      </c>
      <c r="H2" s="756" t="s">
        <v>48</v>
      </c>
      <c r="I2" s="755" t="s">
        <v>12</v>
      </c>
      <c r="J2" s="755"/>
      <c r="K2" s="756" t="s">
        <v>22</v>
      </c>
      <c r="L2" s="755"/>
      <c r="M2" s="754" t="s">
        <v>2655</v>
      </c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</row>
    <row r="3" spans="1:64">
      <c r="A3" s="755"/>
      <c r="B3" s="755"/>
      <c r="C3" s="755"/>
      <c r="D3" s="755"/>
      <c r="E3" s="755"/>
      <c r="F3" s="755"/>
      <c r="G3" s="755"/>
      <c r="H3" s="755"/>
      <c r="I3" s="609" t="s">
        <v>18</v>
      </c>
      <c r="J3" s="609" t="s">
        <v>3</v>
      </c>
      <c r="K3" s="609" t="s">
        <v>15</v>
      </c>
      <c r="L3" s="609" t="s">
        <v>10</v>
      </c>
      <c r="M3" s="609" t="s">
        <v>23</v>
      </c>
      <c r="N3" s="609" t="s">
        <v>24</v>
      </c>
      <c r="O3" s="609" t="s">
        <v>25</v>
      </c>
      <c r="P3" s="609" t="s">
        <v>26</v>
      </c>
      <c r="Q3" s="609" t="s">
        <v>27</v>
      </c>
      <c r="R3" s="609" t="s">
        <v>28</v>
      </c>
      <c r="S3" s="609" t="s">
        <v>29</v>
      </c>
      <c r="T3" s="609" t="s">
        <v>30</v>
      </c>
      <c r="U3" s="609" t="s">
        <v>31</v>
      </c>
      <c r="V3" s="609" t="s">
        <v>32</v>
      </c>
      <c r="W3" s="609" t="s">
        <v>33</v>
      </c>
      <c r="X3" s="612" t="s">
        <v>34</v>
      </c>
    </row>
    <row r="4" spans="1:64" s="39" customFormat="1" ht="30" customHeight="1">
      <c r="A4" s="858" t="s">
        <v>196</v>
      </c>
      <c r="B4" s="859"/>
      <c r="C4" s="859"/>
      <c r="D4" s="859"/>
      <c r="E4" s="859"/>
      <c r="F4" s="859"/>
      <c r="G4" s="859"/>
      <c r="H4" s="859"/>
      <c r="I4" s="859"/>
      <c r="J4" s="859"/>
      <c r="K4" s="866"/>
      <c r="L4" s="85" t="s">
        <v>16</v>
      </c>
      <c r="M4" s="85" t="s">
        <v>16</v>
      </c>
      <c r="N4" s="85" t="s">
        <v>7</v>
      </c>
      <c r="O4" s="85" t="s">
        <v>9</v>
      </c>
      <c r="P4" s="85" t="s">
        <v>1</v>
      </c>
      <c r="Q4" s="85" t="s">
        <v>14</v>
      </c>
      <c r="R4" s="85" t="s">
        <v>0</v>
      </c>
      <c r="S4" s="85" t="s">
        <v>17</v>
      </c>
      <c r="T4" s="85" t="s">
        <v>13</v>
      </c>
      <c r="U4" s="85" t="s">
        <v>2</v>
      </c>
      <c r="V4" s="85" t="s">
        <v>11</v>
      </c>
      <c r="W4" s="85" t="s">
        <v>8</v>
      </c>
      <c r="X4" s="142" t="s">
        <v>19</v>
      </c>
    </row>
    <row r="5" spans="1:64" ht="30" customHeight="1">
      <c r="A5" s="89" t="s">
        <v>1270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3" t="s">
        <v>16</v>
      </c>
      <c r="N5" s="3" t="s">
        <v>7</v>
      </c>
      <c r="O5" s="3" t="s">
        <v>9</v>
      </c>
      <c r="P5" s="3" t="s">
        <v>1</v>
      </c>
      <c r="Q5" s="3" t="s">
        <v>14</v>
      </c>
      <c r="R5" s="3" t="s">
        <v>0</v>
      </c>
      <c r="S5" s="3" t="s">
        <v>17</v>
      </c>
      <c r="T5" s="3" t="s">
        <v>13</v>
      </c>
      <c r="U5" s="3" t="s">
        <v>2</v>
      </c>
      <c r="V5" s="3" t="s">
        <v>11</v>
      </c>
      <c r="W5" s="3" t="s">
        <v>8</v>
      </c>
      <c r="X5" s="3" t="s">
        <v>19</v>
      </c>
      <c r="BG5" s="637" t="s">
        <v>2630</v>
      </c>
      <c r="BH5" s="637" t="s">
        <v>2631</v>
      </c>
      <c r="BI5" s="637" t="s">
        <v>2632</v>
      </c>
      <c r="BJ5" s="613" t="s">
        <v>353</v>
      </c>
      <c r="BK5" s="595"/>
    </row>
    <row r="6" spans="1:64" s="585" customFormat="1" ht="30" customHeight="1">
      <c r="A6" s="772" t="s">
        <v>348</v>
      </c>
      <c r="B6" s="427">
        <v>1</v>
      </c>
      <c r="C6" s="411" t="s">
        <v>20</v>
      </c>
      <c r="D6" s="607" t="s">
        <v>21</v>
      </c>
      <c r="E6" s="409"/>
      <c r="F6" s="409"/>
      <c r="G6" s="359" t="s">
        <v>1417</v>
      </c>
      <c r="H6" s="93" t="str">
        <f>IFERROR(HYPERLINK("https://www.ksaedu.or.kr/front/btoc/crs/off/crssesDetail.html?crscd="&amp;BI6,"바로가기"),"")</f>
        <v>바로가기</v>
      </c>
      <c r="I6" s="414">
        <v>4</v>
      </c>
      <c r="J6" s="341">
        <v>22</v>
      </c>
      <c r="K6" s="373">
        <v>2500</v>
      </c>
      <c r="L6" s="373">
        <v>2800</v>
      </c>
      <c r="M6" s="135"/>
      <c r="N6" s="346"/>
      <c r="O6" s="135"/>
      <c r="P6" s="346"/>
      <c r="Q6" s="135"/>
      <c r="R6" s="346"/>
      <c r="S6" s="656" t="s">
        <v>423</v>
      </c>
      <c r="T6" s="346"/>
      <c r="U6" s="135"/>
      <c r="V6" s="346"/>
      <c r="W6" s="135"/>
      <c r="X6" s="346"/>
      <c r="BI6" s="585" t="str">
        <f>IF(G6="","",VLOOKUP(G6,과정코드!$A$2:$B$494,2,0))</f>
        <v>COL0104790</v>
      </c>
      <c r="BJ6" s="614"/>
    </row>
    <row r="7" spans="1:64" s="585" customFormat="1" ht="30" customHeight="1">
      <c r="A7" s="772"/>
      <c r="B7" s="427">
        <v>2</v>
      </c>
      <c r="C7" s="411" t="s">
        <v>20</v>
      </c>
      <c r="D7" s="607" t="s">
        <v>21</v>
      </c>
      <c r="E7" s="409"/>
      <c r="F7" s="409"/>
      <c r="G7" s="359" t="s">
        <v>1646</v>
      </c>
      <c r="H7" s="93" t="str">
        <f>IFERROR(HYPERLINK("https://www.ksaedu.or.kr/front/btoc/crs/off/crssesDetail.html?crscd="&amp;BI7,"바로가기"),"")</f>
        <v>바로가기</v>
      </c>
      <c r="I7" s="414">
        <v>1</v>
      </c>
      <c r="J7" s="341">
        <v>6</v>
      </c>
      <c r="K7" s="373">
        <v>350</v>
      </c>
      <c r="L7" s="373">
        <v>380</v>
      </c>
      <c r="M7" s="132"/>
      <c r="N7" s="349"/>
      <c r="O7" s="132"/>
      <c r="P7" s="349"/>
      <c r="Q7" s="132"/>
      <c r="R7" s="349"/>
      <c r="S7" s="132"/>
      <c r="T7" s="349"/>
      <c r="U7" s="132"/>
      <c r="V7" s="349"/>
      <c r="W7" s="132"/>
      <c r="X7" s="346" t="s">
        <v>2024</v>
      </c>
      <c r="BI7" s="585" t="str">
        <f>IF(G7="","",VLOOKUP(G7,과정코드!$A$2:$B$494,2,0))</f>
        <v>COL0104789</v>
      </c>
      <c r="BJ7" s="614"/>
    </row>
    <row r="8" spans="1:64" ht="30" customHeight="1">
      <c r="A8" s="474" t="s">
        <v>1668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  <c r="M8" s="3" t="s">
        <v>16</v>
      </c>
      <c r="N8" s="3" t="s">
        <v>7</v>
      </c>
      <c r="O8" s="3" t="s">
        <v>9</v>
      </c>
      <c r="P8" s="3" t="s">
        <v>1</v>
      </c>
      <c r="Q8" s="3" t="s">
        <v>14</v>
      </c>
      <c r="R8" s="3" t="s">
        <v>0</v>
      </c>
      <c r="S8" s="3" t="s">
        <v>17</v>
      </c>
      <c r="T8" s="3" t="s">
        <v>13</v>
      </c>
      <c r="U8" s="3" t="s">
        <v>2</v>
      </c>
      <c r="V8" s="3" t="s">
        <v>11</v>
      </c>
      <c r="W8" s="3" t="s">
        <v>8</v>
      </c>
      <c r="X8" s="3" t="s">
        <v>19</v>
      </c>
      <c r="BI8" s="585" t="str">
        <f>IF(G8="","",VLOOKUP(G8,과정코드!$A$2:$B$494,2,0))</f>
        <v/>
      </c>
      <c r="BJ8" s="614"/>
    </row>
    <row r="9" spans="1:64" ht="30" customHeight="1">
      <c r="A9" s="770" t="s">
        <v>2025</v>
      </c>
      <c r="B9" s="129">
        <v>3</v>
      </c>
      <c r="C9" s="161" t="s">
        <v>20</v>
      </c>
      <c r="D9" s="41" t="s">
        <v>21</v>
      </c>
      <c r="E9" s="18"/>
      <c r="F9" s="18"/>
      <c r="G9" s="9" t="s">
        <v>1786</v>
      </c>
      <c r="H9" s="93" t="str">
        <f>IFERROR(HYPERLINK("https://www.ksaedu.or.kr/front/btoc/crs/off/crssesDetail.html?crscd="&amp;BI9,"바로가기"),"")</f>
        <v>바로가기</v>
      </c>
      <c r="I9" s="24">
        <v>2</v>
      </c>
      <c r="J9" s="341">
        <v>14</v>
      </c>
      <c r="K9" s="30">
        <v>510</v>
      </c>
      <c r="L9" s="30">
        <v>550</v>
      </c>
      <c r="M9" s="132"/>
      <c r="N9" s="99"/>
      <c r="O9" s="132"/>
      <c r="P9" s="99"/>
      <c r="Q9" s="132"/>
      <c r="R9" s="99"/>
      <c r="S9" s="132"/>
      <c r="T9" s="99"/>
      <c r="U9" s="132" t="s">
        <v>1633</v>
      </c>
      <c r="V9" s="99"/>
      <c r="W9" s="132"/>
      <c r="X9" s="99"/>
      <c r="BI9" s="585" t="str">
        <f>IF(G9="","",VLOOKUP(G9,과정코드!$A$2:$B$494,2,0))</f>
        <v>COL0104379</v>
      </c>
      <c r="BJ9" s="614"/>
    </row>
    <row r="10" spans="1:64" ht="30" customHeight="1">
      <c r="A10" s="770"/>
      <c r="B10" s="129">
        <v>4</v>
      </c>
      <c r="C10" s="161" t="s">
        <v>20</v>
      </c>
      <c r="D10" s="41" t="s">
        <v>21</v>
      </c>
      <c r="E10" s="41"/>
      <c r="F10" s="18"/>
      <c r="G10" s="32" t="s">
        <v>1790</v>
      </c>
      <c r="H10" s="93" t="str">
        <f t="shared" ref="H10:H12" si="0">IFERROR(HYPERLINK("https://www.ksaedu.or.kr/front/btoc/crs/off/crssesDetail.html?crscd="&amp;BI10,"바로가기"),"")</f>
        <v>바로가기</v>
      </c>
      <c r="I10" s="24">
        <v>2</v>
      </c>
      <c r="J10" s="25">
        <v>14</v>
      </c>
      <c r="K10" s="30">
        <v>510</v>
      </c>
      <c r="L10" s="30">
        <v>550</v>
      </c>
      <c r="M10" s="132"/>
      <c r="N10" s="99"/>
      <c r="O10" s="132"/>
      <c r="P10" s="99"/>
      <c r="Q10" s="132" t="s">
        <v>217</v>
      </c>
      <c r="R10" s="99"/>
      <c r="S10" s="132"/>
      <c r="T10" s="99"/>
      <c r="U10" s="132"/>
      <c r="V10" s="99"/>
      <c r="W10" s="132"/>
      <c r="X10" s="99"/>
      <c r="BI10" s="585" t="str">
        <f>IF(G10="","",VLOOKUP(G10,과정코드!$A$2:$B$494,2,0))</f>
        <v>COL0104372</v>
      </c>
      <c r="BJ10" s="614"/>
    </row>
    <row r="11" spans="1:64" ht="30" customHeight="1">
      <c r="A11" s="770"/>
      <c r="B11" s="129">
        <v>5</v>
      </c>
      <c r="C11" s="161" t="s">
        <v>20</v>
      </c>
      <c r="D11" s="41" t="s">
        <v>21</v>
      </c>
      <c r="E11" s="41"/>
      <c r="F11" s="18"/>
      <c r="G11" s="32" t="s">
        <v>1792</v>
      </c>
      <c r="H11" s="93" t="str">
        <f t="shared" si="0"/>
        <v>바로가기</v>
      </c>
      <c r="I11" s="24">
        <v>2</v>
      </c>
      <c r="J11" s="25">
        <v>14</v>
      </c>
      <c r="K11" s="30">
        <v>510</v>
      </c>
      <c r="L11" s="30">
        <v>550</v>
      </c>
      <c r="M11" s="132"/>
      <c r="N11" s="99"/>
      <c r="O11" s="132"/>
      <c r="P11" s="99"/>
      <c r="Q11" s="132"/>
      <c r="R11" s="99" t="s">
        <v>222</v>
      </c>
      <c r="S11" s="132"/>
      <c r="T11" s="99"/>
      <c r="U11" s="132"/>
      <c r="V11" s="99"/>
      <c r="W11" s="132"/>
      <c r="X11" s="20"/>
      <c r="BI11" s="585" t="str">
        <f>IF(G11="","",VLOOKUP(G11,과정코드!$A$2:$B$494,2,0))</f>
        <v>COL0104373</v>
      </c>
      <c r="BJ11" s="614"/>
      <c r="BK11" s="599"/>
      <c r="BL11" s="599"/>
    </row>
    <row r="12" spans="1:64" ht="30" customHeight="1">
      <c r="A12" s="770"/>
      <c r="B12" s="129">
        <v>6</v>
      </c>
      <c r="C12" s="161" t="s">
        <v>20</v>
      </c>
      <c r="D12" s="41" t="s">
        <v>21</v>
      </c>
      <c r="E12" s="18"/>
      <c r="F12" s="18"/>
      <c r="G12" s="9" t="s">
        <v>95</v>
      </c>
      <c r="H12" s="93" t="str">
        <f t="shared" si="0"/>
        <v>바로가기</v>
      </c>
      <c r="I12" s="24">
        <v>2</v>
      </c>
      <c r="J12" s="25">
        <v>14</v>
      </c>
      <c r="K12" s="30">
        <v>510</v>
      </c>
      <c r="L12" s="30">
        <v>550</v>
      </c>
      <c r="M12" s="132"/>
      <c r="N12" s="99"/>
      <c r="O12" s="132" t="s">
        <v>215</v>
      </c>
      <c r="P12" s="99"/>
      <c r="Q12" s="132"/>
      <c r="R12" s="99"/>
      <c r="S12" s="132"/>
      <c r="T12" s="20"/>
      <c r="U12" s="132"/>
      <c r="V12" s="20"/>
      <c r="W12" s="132"/>
      <c r="X12" s="99"/>
      <c r="BI12" s="585" t="str">
        <f>IF(G12="","",VLOOKUP(G12,과정코드!$A$2:$B$494,2,0))</f>
        <v>COL0104380</v>
      </c>
      <c r="BJ12" s="614"/>
      <c r="BK12" s="598"/>
      <c r="BL12" s="599"/>
    </row>
    <row r="13" spans="1:64" ht="30" customHeight="1">
      <c r="A13" s="474" t="s">
        <v>1707</v>
      </c>
      <c r="B13" s="90"/>
      <c r="C13" s="90"/>
      <c r="D13" s="90"/>
      <c r="E13" s="90"/>
      <c r="F13" s="94"/>
      <c r="G13" s="94"/>
      <c r="H13" s="94"/>
      <c r="I13" s="90"/>
      <c r="J13" s="90"/>
      <c r="K13" s="90"/>
      <c r="L13" s="91"/>
      <c r="M13" s="3" t="s">
        <v>16</v>
      </c>
      <c r="N13" s="3" t="s">
        <v>7</v>
      </c>
      <c r="O13" s="3" t="s">
        <v>9</v>
      </c>
      <c r="P13" s="3" t="s">
        <v>1</v>
      </c>
      <c r="Q13" s="3" t="s">
        <v>14</v>
      </c>
      <c r="R13" s="3" t="s">
        <v>0</v>
      </c>
      <c r="S13" s="3" t="s">
        <v>17</v>
      </c>
      <c r="T13" s="3" t="s">
        <v>13</v>
      </c>
      <c r="U13" s="3" t="s">
        <v>2</v>
      </c>
      <c r="V13" s="3" t="s">
        <v>11</v>
      </c>
      <c r="W13" s="3" t="s">
        <v>8</v>
      </c>
      <c r="X13" s="3" t="s">
        <v>19</v>
      </c>
      <c r="BI13" s="585" t="str">
        <f>IF(G13="","",VLOOKUP(G13,과정코드!$A$2:$B$494,2,0))</f>
        <v/>
      </c>
      <c r="BJ13" s="614"/>
      <c r="BK13" s="599"/>
      <c r="BL13" s="599"/>
    </row>
    <row r="14" spans="1:64" ht="30" customHeight="1">
      <c r="A14" s="780" t="s">
        <v>42</v>
      </c>
      <c r="B14" s="356">
        <v>7</v>
      </c>
      <c r="C14" s="161" t="s">
        <v>20</v>
      </c>
      <c r="D14" s="337" t="s">
        <v>21</v>
      </c>
      <c r="E14" s="18" t="s">
        <v>21</v>
      </c>
      <c r="F14" s="18"/>
      <c r="G14" s="357" t="s">
        <v>103</v>
      </c>
      <c r="H14" s="93" t="str">
        <f t="shared" ref="H14:H15" si="1">IFERROR(HYPERLINK("https://www.ksaedu.or.kr/front/btoc/crs/off/crssesDetail.html?crscd="&amp;BI14,"바로가기"),"")</f>
        <v>바로가기</v>
      </c>
      <c r="I14" s="24">
        <v>2</v>
      </c>
      <c r="J14" s="25">
        <v>14</v>
      </c>
      <c r="K14" s="345">
        <v>510</v>
      </c>
      <c r="L14" s="345">
        <v>560</v>
      </c>
      <c r="M14" s="135"/>
      <c r="N14" s="346"/>
      <c r="O14" s="135"/>
      <c r="P14" s="644" t="s">
        <v>220</v>
      </c>
      <c r="Q14" s="135"/>
      <c r="R14" s="100"/>
      <c r="S14" s="135"/>
      <c r="T14" s="100"/>
      <c r="U14" s="135"/>
      <c r="V14" s="100"/>
      <c r="W14" s="135"/>
      <c r="X14" s="100"/>
      <c r="BI14" s="585" t="str">
        <f>IF(G14="","",VLOOKUP(G14,과정코드!$A$2:$B$494,2,0))</f>
        <v>COL0104364</v>
      </c>
      <c r="BJ14" s="614"/>
      <c r="BK14" s="599"/>
      <c r="BL14" s="599"/>
    </row>
    <row r="15" spans="1:64" ht="30" customHeight="1">
      <c r="A15" s="781"/>
      <c r="B15" s="356">
        <v>8</v>
      </c>
      <c r="C15" s="161" t="s">
        <v>20</v>
      </c>
      <c r="D15" s="337" t="s">
        <v>21</v>
      </c>
      <c r="E15" s="18" t="s">
        <v>21</v>
      </c>
      <c r="F15" s="18"/>
      <c r="G15" s="357" t="s">
        <v>74</v>
      </c>
      <c r="H15" s="93" t="str">
        <f t="shared" si="1"/>
        <v>바로가기</v>
      </c>
      <c r="I15" s="14">
        <v>1</v>
      </c>
      <c r="J15" s="351">
        <v>7</v>
      </c>
      <c r="K15" s="345">
        <v>320</v>
      </c>
      <c r="L15" s="345">
        <v>320</v>
      </c>
      <c r="M15" s="135"/>
      <c r="N15" s="346"/>
      <c r="O15" s="135"/>
      <c r="P15" s="100"/>
      <c r="Q15" s="135"/>
      <c r="R15" s="100"/>
      <c r="S15" s="135"/>
      <c r="T15" s="100"/>
      <c r="U15" s="135"/>
      <c r="V15" s="100" t="s">
        <v>1537</v>
      </c>
      <c r="W15" s="135"/>
      <c r="X15" s="100"/>
      <c r="BI15" s="585" t="str">
        <f>IF(G15="","",VLOOKUP(G15,과정코드!$A$2:$B$494,2,0))</f>
        <v>COL0104368</v>
      </c>
      <c r="BJ15" s="614"/>
      <c r="BK15" s="598"/>
      <c r="BL15" s="599"/>
    </row>
    <row r="16" spans="1:64" s="38" customFormat="1" ht="30" customHeight="1">
      <c r="A16" s="89" t="s">
        <v>1324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1"/>
      <c r="M16" s="3" t="s">
        <v>16</v>
      </c>
      <c r="N16" s="3" t="s">
        <v>7</v>
      </c>
      <c r="O16" s="3" t="s">
        <v>9</v>
      </c>
      <c r="P16" s="3" t="s">
        <v>1</v>
      </c>
      <c r="Q16" s="3" t="s">
        <v>14</v>
      </c>
      <c r="R16" s="3" t="s">
        <v>0</v>
      </c>
      <c r="S16" s="3" t="s">
        <v>17</v>
      </c>
      <c r="T16" s="3" t="s">
        <v>13</v>
      </c>
      <c r="U16" s="3" t="s">
        <v>2</v>
      </c>
      <c r="V16" s="3" t="s">
        <v>11</v>
      </c>
      <c r="W16" s="3" t="s">
        <v>8</v>
      </c>
      <c r="X16" s="3" t="s">
        <v>19</v>
      </c>
      <c r="Y16" s="152">
        <f t="shared" ref="Y16:BE16" si="2">SUM(Y17:Y24)</f>
        <v>8</v>
      </c>
      <c r="Z16" s="152">
        <f t="shared" si="2"/>
        <v>8</v>
      </c>
      <c r="AA16" s="152">
        <f t="shared" si="2"/>
        <v>0</v>
      </c>
      <c r="AB16" s="152">
        <f t="shared" si="2"/>
        <v>0</v>
      </c>
      <c r="AC16" s="152">
        <f t="shared" si="2"/>
        <v>0</v>
      </c>
      <c r="AD16" s="152">
        <f t="shared" si="2"/>
        <v>8</v>
      </c>
      <c r="AE16" s="152">
        <f t="shared" si="2"/>
        <v>0</v>
      </c>
      <c r="AF16" s="152">
        <f t="shared" si="2"/>
        <v>0</v>
      </c>
      <c r="AG16" s="152">
        <f t="shared" si="2"/>
        <v>0</v>
      </c>
      <c r="AH16" s="152">
        <f t="shared" si="2"/>
        <v>8</v>
      </c>
      <c r="AI16" s="152">
        <f t="shared" si="2"/>
        <v>0</v>
      </c>
      <c r="AJ16" s="152">
        <f t="shared" si="2"/>
        <v>0</v>
      </c>
      <c r="AK16" s="152">
        <f t="shared" si="2"/>
        <v>0</v>
      </c>
      <c r="AL16" s="152">
        <f t="shared" si="2"/>
        <v>0</v>
      </c>
      <c r="AM16" s="152">
        <f t="shared" si="2"/>
        <v>0</v>
      </c>
      <c r="AN16" s="152">
        <f t="shared" si="2"/>
        <v>0</v>
      </c>
      <c r="AO16" s="152">
        <f t="shared" si="2"/>
        <v>0</v>
      </c>
      <c r="AP16" s="152">
        <f t="shared" si="2"/>
        <v>22</v>
      </c>
      <c r="AQ16" s="152">
        <f t="shared" si="2"/>
        <v>0</v>
      </c>
      <c r="AR16" s="152">
        <f t="shared" si="2"/>
        <v>0</v>
      </c>
      <c r="AS16" s="152">
        <f t="shared" si="2"/>
        <v>0</v>
      </c>
      <c r="AT16" s="152">
        <f t="shared" si="2"/>
        <v>22</v>
      </c>
      <c r="AU16" s="152">
        <f t="shared" si="2"/>
        <v>0</v>
      </c>
      <c r="AV16" s="152">
        <f t="shared" si="2"/>
        <v>0</v>
      </c>
      <c r="AW16" s="152">
        <f t="shared" si="2"/>
        <v>0</v>
      </c>
      <c r="AX16" s="152">
        <f t="shared" si="2"/>
        <v>22</v>
      </c>
      <c r="AY16" s="152">
        <f t="shared" si="2"/>
        <v>0</v>
      </c>
      <c r="AZ16" s="152">
        <f t="shared" si="2"/>
        <v>0</v>
      </c>
      <c r="BA16" s="152">
        <f t="shared" si="2"/>
        <v>0</v>
      </c>
      <c r="BB16" s="152">
        <f t="shared" si="2"/>
        <v>0</v>
      </c>
      <c r="BC16" s="152">
        <f t="shared" si="2"/>
        <v>0</v>
      </c>
      <c r="BD16" s="152">
        <f t="shared" si="2"/>
        <v>0</v>
      </c>
      <c r="BE16" s="152">
        <f t="shared" si="2"/>
        <v>0</v>
      </c>
      <c r="BI16" s="585" t="str">
        <f>IF(G16="","",VLOOKUP(G16,과정코드!$A$2:$B$494,2,0))</f>
        <v/>
      </c>
      <c r="BJ16" s="614"/>
      <c r="BK16" s="605"/>
      <c r="BL16" s="605"/>
    </row>
    <row r="17" spans="1:64" s="38" customFormat="1" ht="30" customHeight="1">
      <c r="A17" s="794" t="s">
        <v>2026</v>
      </c>
      <c r="B17" s="4">
        <v>9</v>
      </c>
      <c r="C17" s="4"/>
      <c r="D17" s="108" t="s">
        <v>21</v>
      </c>
      <c r="E17" s="41"/>
      <c r="F17" s="41"/>
      <c r="G17" s="181" t="s">
        <v>344</v>
      </c>
      <c r="H17" s="93" t="str">
        <f t="shared" ref="H17:H24" si="3">IFERROR(HYPERLINK("https://www.ksaedu.or.kr/front/btoc/crs/off/crssesDetail.html?crscd="&amp;BI17,"바로가기"),"")</f>
        <v>바로가기</v>
      </c>
      <c r="I17" s="10">
        <v>5</v>
      </c>
      <c r="J17" s="11">
        <v>35</v>
      </c>
      <c r="K17" s="19">
        <v>1300</v>
      </c>
      <c r="L17" s="19">
        <v>1300</v>
      </c>
      <c r="M17" s="177"/>
      <c r="N17" s="20"/>
      <c r="O17" s="177"/>
      <c r="P17" s="20"/>
      <c r="Q17" s="177"/>
      <c r="R17" s="349" t="s">
        <v>2055</v>
      </c>
      <c r="S17" s="177"/>
      <c r="T17" s="20"/>
      <c r="U17" s="177"/>
      <c r="V17" s="20"/>
      <c r="W17" s="177"/>
      <c r="X17" s="20"/>
      <c r="Y17" s="147">
        <f t="shared" ref="Y17:Y24" si="4">COUNTA($M17:$X17)</f>
        <v>1</v>
      </c>
      <c r="Z17" s="149">
        <f t="shared" ref="Z17:Z24" si="5">AA17+AD17</f>
        <v>1</v>
      </c>
      <c r="AA17" s="150">
        <f t="shared" ref="AA17:AA19" si="6">AB17+AC17</f>
        <v>0</v>
      </c>
      <c r="AB17" s="147">
        <f t="array" ref="AB17">(SUM(LEN($M17:$X17)-LEN(SUBSTITUTE($M17:$X17,"역삼","")))/LEN("역삼"))</f>
        <v>0</v>
      </c>
      <c r="AC17" s="147">
        <f t="array" ref="AC17">SUM(SUM(LEN($M17:X17)-LEN(SUBSTITUTE($M17:X17,"선릉","")))/LEN("선릉"),SUM(LEN(M17:$X17)-LEN(SUBSTITUTE($M17:$X17,"가산","")))/LEN("가산"))</f>
        <v>0</v>
      </c>
      <c r="AD17" s="150">
        <f t="shared" ref="AD17:AD21" si="7">SUM(AE17:AO17)</f>
        <v>1</v>
      </c>
      <c r="AE17" s="147">
        <f t="array" ref="AE17">(SUM(LEN($M17:$X17)-LEN(SUBSTITUTE($M17:$X17,"대전","")))/LEN("대전"))</f>
        <v>0</v>
      </c>
      <c r="AF17" s="147">
        <f t="array" ref="AF17">(SUM(LEN($M17:$X17)-LEN(SUBSTITUTE($M17:$X17,"대구","")))/LEN("대구"))</f>
        <v>0</v>
      </c>
      <c r="AG17" s="147">
        <f t="array" ref="AG17">(SUM(LEN($M17:$X17)-LEN(SUBSTITUTE($M17:$X17,"부산","")))/LEN("부산"))</f>
        <v>0</v>
      </c>
      <c r="AH17" s="147">
        <f t="array" ref="AH17">(SUM(LEN($M17:$X17)-LEN(SUBSTITUTE($M17:$X17,"광주","")))/LEN("광주"))</f>
        <v>1</v>
      </c>
      <c r="AI17" s="147">
        <f t="array" ref="AI17">SUM(SUM(LEN($M17:$X17)-LEN(SUBSTITUTE($M17:$X17,"수원","")))/LEN("수원"),SUM(LEN($M17:$X17)-LEN(SUBSTITUTE($M17:$X17,"춘천","")))/LEN("춘천"),SUM(LEN($M17:$X17)-LEN(SUBSTITUTE($M17:$X17,"의정부","")))/LEN("의정부"),SUM(LEN($M17:$X17)-LEN(SUBSTITUTE($M17:$X17,"원주","")))/LEN("원주"))</f>
        <v>0</v>
      </c>
      <c r="AJ17" s="147">
        <f t="array" ref="AJ17">(SUM(LEN($M17:$X17)-LEN(SUBSTITUTE($M17:$X17,"청주","")))/LEN("청주"))</f>
        <v>0</v>
      </c>
      <c r="AK17" s="147">
        <f t="array" ref="AK17">(SUM(LEN($M17:$X17)-LEN(SUBSTITUTE($M17:$X17,"인천","")))/LEN("인천"))</f>
        <v>0</v>
      </c>
      <c r="AL17" s="147">
        <f t="array" ref="AL17">SUM(SUM(LEN($M17:X17)-LEN(SUBSTITUTE($M17:X17,"충북","")))/LEN("충북"),SUM(LEN(M17:$X17)-LEN(SUBSTITUTE($M17:$X17,"아산","")))/LEN("아산"))</f>
        <v>0</v>
      </c>
      <c r="AM17" s="147">
        <f t="array" ref="AM17">(SUM(LEN($M17:$X17)-LEN(SUBSTITUTE($M17:$X17,"울산","")))/LEN("울산"))</f>
        <v>0</v>
      </c>
      <c r="AN17" s="147">
        <f t="array" ref="AN17">(SUM(LEN($M17:$X17)-LEN(SUBSTITUTE($M17:$X17,"창원","")))/LEN("창원"))</f>
        <v>0</v>
      </c>
      <c r="AO17" s="147">
        <f t="array" ref="AO17">(SUM(LEN($M17:$X17)-LEN(SUBSTITUTE($M17:$X17,"전주","")))/LEN("전주"))</f>
        <v>0</v>
      </c>
      <c r="AP17" s="176">
        <f t="shared" ref="AP17:AP24" si="8">AQ17+AT17</f>
        <v>5</v>
      </c>
      <c r="AQ17" s="175">
        <f t="shared" ref="AQ17:AQ24" si="9">AR17+AS17</f>
        <v>0</v>
      </c>
      <c r="AR17" s="174">
        <f t="shared" ref="AR17:AS18" si="10">$I17*AB17</f>
        <v>0</v>
      </c>
      <c r="AS17" s="174">
        <f t="shared" si="10"/>
        <v>0</v>
      </c>
      <c r="AT17" s="175">
        <f t="shared" ref="AT17:AT21" si="11">SUM(AU17:BE17)</f>
        <v>5</v>
      </c>
      <c r="AU17" s="174">
        <f t="shared" ref="AU17:BE20" si="12">$I17*AE17</f>
        <v>0</v>
      </c>
      <c r="AV17" s="174">
        <f t="shared" si="12"/>
        <v>0</v>
      </c>
      <c r="AW17" s="174">
        <f t="shared" si="12"/>
        <v>0</v>
      </c>
      <c r="AX17" s="174">
        <f t="shared" si="12"/>
        <v>5</v>
      </c>
      <c r="AY17" s="174">
        <f t="shared" si="12"/>
        <v>0</v>
      </c>
      <c r="AZ17" s="174">
        <f t="shared" si="12"/>
        <v>0</v>
      </c>
      <c r="BA17" s="174">
        <f t="shared" si="12"/>
        <v>0</v>
      </c>
      <c r="BB17" s="174">
        <f t="shared" si="12"/>
        <v>0</v>
      </c>
      <c r="BC17" s="174">
        <f t="shared" si="12"/>
        <v>0</v>
      </c>
      <c r="BD17" s="174">
        <f t="shared" si="12"/>
        <v>0</v>
      </c>
      <c r="BE17" s="174">
        <f t="shared" si="12"/>
        <v>0</v>
      </c>
      <c r="BI17" s="585" t="str">
        <f>IF(G17="","",VLOOKUP(G17,과정코드!$A$2:$B$494,2,0))</f>
        <v>COL0104724</v>
      </c>
      <c r="BJ17" s="614"/>
      <c r="BK17" s="605"/>
      <c r="BL17" s="605"/>
    </row>
    <row r="18" spans="1:64" s="38" customFormat="1" ht="30" customHeight="1">
      <c r="A18" s="794"/>
      <c r="B18" s="4">
        <v>10</v>
      </c>
      <c r="C18" s="4"/>
      <c r="D18" s="41" t="s">
        <v>21</v>
      </c>
      <c r="E18" s="41"/>
      <c r="F18" s="41"/>
      <c r="G18" s="181" t="s">
        <v>345</v>
      </c>
      <c r="H18" s="93" t="str">
        <f t="shared" si="3"/>
        <v>바로가기</v>
      </c>
      <c r="I18" s="10">
        <v>3</v>
      </c>
      <c r="J18" s="11">
        <v>21</v>
      </c>
      <c r="K18" s="19">
        <v>960</v>
      </c>
      <c r="L18" s="19">
        <v>960</v>
      </c>
      <c r="M18" s="177"/>
      <c r="N18" s="20"/>
      <c r="O18" s="177"/>
      <c r="P18" s="21"/>
      <c r="Q18" s="177"/>
      <c r="R18" s="349" t="s">
        <v>2027</v>
      </c>
      <c r="S18" s="177"/>
      <c r="T18" s="21"/>
      <c r="U18" s="177"/>
      <c r="V18" s="21"/>
      <c r="W18" s="177"/>
      <c r="X18" s="21"/>
      <c r="Y18" s="147">
        <f t="shared" si="4"/>
        <v>1</v>
      </c>
      <c r="Z18" s="149">
        <f t="shared" si="5"/>
        <v>1</v>
      </c>
      <c r="AA18" s="150">
        <f t="shared" si="6"/>
        <v>0</v>
      </c>
      <c r="AB18" s="147">
        <f t="array" ref="AB18">(SUM(LEN($M18:$X18)-LEN(SUBSTITUTE($M18:$X18,"역삼","")))/LEN("역삼"))</f>
        <v>0</v>
      </c>
      <c r="AC18" s="147">
        <f t="array" ref="AC18">SUM(SUM(LEN($M18:X18)-LEN(SUBSTITUTE($M18:X18,"선릉","")))/LEN("선릉"),SUM(LEN(M18:$X18)-LEN(SUBSTITUTE($M18:$X18,"가산","")))/LEN("가산"))</f>
        <v>0</v>
      </c>
      <c r="AD18" s="150">
        <f t="shared" si="7"/>
        <v>1</v>
      </c>
      <c r="AE18" s="147">
        <f t="array" ref="AE18">(SUM(LEN($M18:$X18)-LEN(SUBSTITUTE($M18:$X18,"대전","")))/LEN("대전"))</f>
        <v>0</v>
      </c>
      <c r="AF18" s="147">
        <f t="array" ref="AF18">(SUM(LEN($M18:$X18)-LEN(SUBSTITUTE($M18:$X18,"대구","")))/LEN("대구"))</f>
        <v>0</v>
      </c>
      <c r="AG18" s="147">
        <f t="array" ref="AG18">(SUM(LEN($M18:$X18)-LEN(SUBSTITUTE($M18:$X18,"부산","")))/LEN("부산"))</f>
        <v>0</v>
      </c>
      <c r="AH18" s="147">
        <f t="array" ref="AH18">(SUM(LEN($M18:$X18)-LEN(SUBSTITUTE($M18:$X18,"광주","")))/LEN("광주"))</f>
        <v>1</v>
      </c>
      <c r="AI18" s="147">
        <f t="array" ref="AI18">SUM(SUM(LEN($M18:$X18)-LEN(SUBSTITUTE($M18:$X18,"수원","")))/LEN("수원"),SUM(LEN($M18:$X18)-LEN(SUBSTITUTE($M18:$X18,"춘천","")))/LEN("춘천"),SUM(LEN($M18:$X18)-LEN(SUBSTITUTE($M18:$X18,"의정부","")))/LEN("의정부"),SUM(LEN($M18:$X18)-LEN(SUBSTITUTE($M18:$X18,"원주","")))/LEN("원주"))</f>
        <v>0</v>
      </c>
      <c r="AJ18" s="147">
        <f t="array" ref="AJ18">(SUM(LEN($M18:$X18)-LEN(SUBSTITUTE($M18:$X18,"청주","")))/LEN("청주"))</f>
        <v>0</v>
      </c>
      <c r="AK18" s="147">
        <f t="array" ref="AK18">(SUM(LEN($M18:$X18)-LEN(SUBSTITUTE($M18:$X18,"인천","")))/LEN("인천"))</f>
        <v>0</v>
      </c>
      <c r="AL18" s="147">
        <f t="array" ref="AL18">SUM(SUM(LEN($M18:X18)-LEN(SUBSTITUTE($M18:X18,"충북","")))/LEN("충북"),SUM(LEN(M18:$X18)-LEN(SUBSTITUTE($M18:$X18,"아산","")))/LEN("아산"))</f>
        <v>0</v>
      </c>
      <c r="AM18" s="147">
        <f t="array" ref="AM18">(SUM(LEN($M18:$X18)-LEN(SUBSTITUTE($M18:$X18,"울산","")))/LEN("울산"))</f>
        <v>0</v>
      </c>
      <c r="AN18" s="147">
        <f t="array" ref="AN18">(SUM(LEN($M18:$X18)-LEN(SUBSTITUTE($M18:$X18,"창원","")))/LEN("창원"))</f>
        <v>0</v>
      </c>
      <c r="AO18" s="147">
        <f t="array" ref="AO18">(SUM(LEN($M18:$X18)-LEN(SUBSTITUTE($M18:$X18,"전주","")))/LEN("전주"))</f>
        <v>0</v>
      </c>
      <c r="AP18" s="176">
        <f t="shared" si="8"/>
        <v>3</v>
      </c>
      <c r="AQ18" s="175">
        <f t="shared" si="9"/>
        <v>0</v>
      </c>
      <c r="AR18" s="174">
        <f t="shared" si="10"/>
        <v>0</v>
      </c>
      <c r="AS18" s="174">
        <f t="shared" si="10"/>
        <v>0</v>
      </c>
      <c r="AT18" s="175">
        <f t="shared" si="11"/>
        <v>3</v>
      </c>
      <c r="AU18" s="174">
        <f t="shared" si="12"/>
        <v>0</v>
      </c>
      <c r="AV18" s="174">
        <f t="shared" si="12"/>
        <v>0</v>
      </c>
      <c r="AW18" s="174">
        <f t="shared" si="12"/>
        <v>0</v>
      </c>
      <c r="AX18" s="174">
        <f t="shared" si="12"/>
        <v>3</v>
      </c>
      <c r="AY18" s="174">
        <f t="shared" si="12"/>
        <v>0</v>
      </c>
      <c r="AZ18" s="174">
        <f t="shared" si="12"/>
        <v>0</v>
      </c>
      <c r="BA18" s="174">
        <f t="shared" si="12"/>
        <v>0</v>
      </c>
      <c r="BB18" s="174">
        <f t="shared" si="12"/>
        <v>0</v>
      </c>
      <c r="BC18" s="174">
        <f t="shared" si="12"/>
        <v>0</v>
      </c>
      <c r="BD18" s="174">
        <f t="shared" si="12"/>
        <v>0</v>
      </c>
      <c r="BE18" s="174">
        <f t="shared" si="12"/>
        <v>0</v>
      </c>
      <c r="BI18" s="585" t="str">
        <f>IF(G18="","",VLOOKUP(G18,과정코드!$A$2:$B$494,2,0))</f>
        <v>COL0104725</v>
      </c>
      <c r="BJ18" s="614"/>
      <c r="BK18" s="605"/>
      <c r="BL18" s="605"/>
    </row>
    <row r="19" spans="1:64" s="38" customFormat="1" ht="30" customHeight="1">
      <c r="A19" s="796" t="s">
        <v>605</v>
      </c>
      <c r="B19" s="4">
        <v>11</v>
      </c>
      <c r="C19" s="76" t="s">
        <v>20</v>
      </c>
      <c r="D19" s="108" t="s">
        <v>21</v>
      </c>
      <c r="E19" s="41" t="s">
        <v>21</v>
      </c>
      <c r="F19" s="41"/>
      <c r="G19" s="178" t="s">
        <v>211</v>
      </c>
      <c r="H19" s="93" t="str">
        <f t="shared" si="3"/>
        <v>바로가기</v>
      </c>
      <c r="I19" s="10">
        <v>2</v>
      </c>
      <c r="J19" s="11">
        <v>14</v>
      </c>
      <c r="K19" s="30">
        <v>540</v>
      </c>
      <c r="L19" s="30">
        <v>600</v>
      </c>
      <c r="M19" s="177"/>
      <c r="N19" s="20"/>
      <c r="O19" s="177"/>
      <c r="P19" s="20" t="s">
        <v>2028</v>
      </c>
      <c r="Q19" s="177"/>
      <c r="R19" s="349"/>
      <c r="S19" s="177"/>
      <c r="T19" s="20"/>
      <c r="U19" s="177"/>
      <c r="V19" s="20"/>
      <c r="W19" s="177"/>
      <c r="X19" s="20"/>
      <c r="Y19" s="147">
        <f t="shared" si="4"/>
        <v>1</v>
      </c>
      <c r="Z19" s="149">
        <f t="shared" si="5"/>
        <v>1</v>
      </c>
      <c r="AA19" s="150">
        <f t="shared" si="6"/>
        <v>0</v>
      </c>
      <c r="AB19" s="147">
        <f t="array" ref="AB19">(SUM(LEN($M19:$X19)-LEN(SUBSTITUTE($M19:$X19,"역삼","")))/LEN("역삼"))</f>
        <v>0</v>
      </c>
      <c r="AC19" s="147">
        <f t="array" ref="AC19">SUM(SUM(LEN($M19:X19)-LEN(SUBSTITUTE($M19:X19,"선릉","")))/LEN("선릉"),SUM(LEN(M19:$X19)-LEN(SUBSTITUTE($M19:$X19,"가산","")))/LEN("가산"))</f>
        <v>0</v>
      </c>
      <c r="AD19" s="150">
        <f t="shared" si="7"/>
        <v>1</v>
      </c>
      <c r="AE19" s="147">
        <f t="array" ref="AE19">(SUM(LEN($M19:$X19)-LEN(SUBSTITUTE($M19:$X19,"대전","")))/LEN("대전"))</f>
        <v>0</v>
      </c>
      <c r="AF19" s="147">
        <f t="array" ref="AF19">(SUM(LEN($M19:$X19)-LEN(SUBSTITUTE($M19:$X19,"대구","")))/LEN("대구"))</f>
        <v>0</v>
      </c>
      <c r="AG19" s="147">
        <f t="array" ref="AG19">(SUM(LEN($M19:$X19)-LEN(SUBSTITUTE($M19:$X19,"부산","")))/LEN("부산"))</f>
        <v>0</v>
      </c>
      <c r="AH19" s="147">
        <f t="array" ref="AH19">(SUM(LEN($M19:$X19)-LEN(SUBSTITUTE($M19:$X19,"광주","")))/LEN("광주"))</f>
        <v>1</v>
      </c>
      <c r="AI19" s="147">
        <f t="array" ref="AI19">SUM(SUM(LEN($M19:$X19)-LEN(SUBSTITUTE($M19:$X19,"수원","")))/LEN("수원"),SUM(LEN($M19:$X19)-LEN(SUBSTITUTE($M19:$X19,"춘천","")))/LEN("춘천"),SUM(LEN($M19:$X19)-LEN(SUBSTITUTE($M19:$X19,"의정부","")))/LEN("의정부"),SUM(LEN($M19:$X19)-LEN(SUBSTITUTE($M19:$X19,"원주","")))/LEN("원주"))</f>
        <v>0</v>
      </c>
      <c r="AJ19" s="147">
        <f t="array" ref="AJ19">(SUM(LEN($M19:$X19)-LEN(SUBSTITUTE($M19:$X19,"청주","")))/LEN("청주"))</f>
        <v>0</v>
      </c>
      <c r="AK19" s="147">
        <f t="array" ref="AK19">(SUM(LEN($M19:$X19)-LEN(SUBSTITUTE($M19:$X19,"인천","")))/LEN("인천"))</f>
        <v>0</v>
      </c>
      <c r="AL19" s="147">
        <f t="array" ref="AL19">SUM(SUM(LEN($M19:X19)-LEN(SUBSTITUTE($M19:X19,"충북","")))/LEN("충북"),SUM(LEN(M19:$X19)-LEN(SUBSTITUTE($M19:$X19,"아산","")))/LEN("아산"))</f>
        <v>0</v>
      </c>
      <c r="AM19" s="147">
        <f t="array" ref="AM19">(SUM(LEN($M19:$X19)-LEN(SUBSTITUTE($M19:$X19,"울산","")))/LEN("울산"))</f>
        <v>0</v>
      </c>
      <c r="AN19" s="147">
        <f t="array" ref="AN19">(SUM(LEN($M19:$X19)-LEN(SUBSTITUTE($M19:$X19,"창원","")))/LEN("창원"))</f>
        <v>0</v>
      </c>
      <c r="AO19" s="147">
        <f t="array" ref="AO19">(SUM(LEN($M19:$X19)-LEN(SUBSTITUTE($M19:$X19,"전주","")))/LEN("전주"))</f>
        <v>0</v>
      </c>
      <c r="AP19" s="176">
        <f t="shared" si="8"/>
        <v>2</v>
      </c>
      <c r="AQ19" s="175">
        <f t="shared" si="9"/>
        <v>0</v>
      </c>
      <c r="AR19" s="174">
        <f t="shared" ref="AR19:AS24" si="13">$I19*AB19</f>
        <v>0</v>
      </c>
      <c r="AS19" s="174">
        <f t="shared" si="13"/>
        <v>0</v>
      </c>
      <c r="AT19" s="175">
        <f t="shared" si="11"/>
        <v>2</v>
      </c>
      <c r="AU19" s="174">
        <f t="shared" si="12"/>
        <v>0</v>
      </c>
      <c r="AV19" s="174">
        <f t="shared" si="12"/>
        <v>0</v>
      </c>
      <c r="AW19" s="174">
        <f t="shared" si="12"/>
        <v>0</v>
      </c>
      <c r="AX19" s="174">
        <f t="shared" si="12"/>
        <v>2</v>
      </c>
      <c r="AY19" s="174">
        <f t="shared" si="12"/>
        <v>0</v>
      </c>
      <c r="AZ19" s="174">
        <f t="shared" si="12"/>
        <v>0</v>
      </c>
      <c r="BA19" s="174">
        <f t="shared" si="12"/>
        <v>0</v>
      </c>
      <c r="BB19" s="174">
        <f t="shared" si="12"/>
        <v>0</v>
      </c>
      <c r="BC19" s="174">
        <f t="shared" si="12"/>
        <v>0</v>
      </c>
      <c r="BD19" s="174">
        <f t="shared" si="12"/>
        <v>0</v>
      </c>
      <c r="BE19" s="174">
        <f t="shared" si="12"/>
        <v>0</v>
      </c>
      <c r="BI19" s="585" t="str">
        <f>IF(G19="","",VLOOKUP(G19,과정코드!$A$2:$B$494,2,0))</f>
        <v>COL0104739</v>
      </c>
      <c r="BJ19" s="614"/>
      <c r="BK19" s="605"/>
      <c r="BL19" s="605"/>
    </row>
    <row r="20" spans="1:64" s="38" customFormat="1" ht="30" customHeight="1">
      <c r="A20" s="797"/>
      <c r="B20" s="4">
        <v>12</v>
      </c>
      <c r="C20" s="76" t="s">
        <v>20</v>
      </c>
      <c r="D20" s="108" t="s">
        <v>21</v>
      </c>
      <c r="E20" s="108" t="s">
        <v>21</v>
      </c>
      <c r="F20" s="108"/>
      <c r="G20" s="178" t="s">
        <v>332</v>
      </c>
      <c r="H20" s="93" t="str">
        <f t="shared" si="3"/>
        <v>바로가기</v>
      </c>
      <c r="I20" s="24">
        <v>3</v>
      </c>
      <c r="J20" s="25">
        <v>21</v>
      </c>
      <c r="K20" s="30">
        <v>640</v>
      </c>
      <c r="L20" s="30">
        <v>700</v>
      </c>
      <c r="M20" s="177"/>
      <c r="N20" s="20"/>
      <c r="O20" s="177"/>
      <c r="P20" s="20"/>
      <c r="Q20" s="177"/>
      <c r="R20" s="349"/>
      <c r="S20" s="177"/>
      <c r="T20" s="20"/>
      <c r="U20" s="177" t="s">
        <v>2029</v>
      </c>
      <c r="V20" s="20"/>
      <c r="W20" s="177"/>
      <c r="X20" s="20"/>
      <c r="Y20" s="147">
        <f t="shared" si="4"/>
        <v>1</v>
      </c>
      <c r="Z20" s="149">
        <f t="shared" si="5"/>
        <v>1</v>
      </c>
      <c r="AA20" s="150">
        <f t="shared" ref="AA20:AA24" si="14">AB20+AC20</f>
        <v>0</v>
      </c>
      <c r="AB20" s="147">
        <f t="array" ref="AB20">(SUM(LEN($M20:$X20)-LEN(SUBSTITUTE($M20:$X20,"역삼","")))/LEN("역삼"))</f>
        <v>0</v>
      </c>
      <c r="AC20" s="147">
        <f t="array" ref="AC20">SUM(SUM(LEN($M20:X20)-LEN(SUBSTITUTE($M20:X20,"선릉","")))/LEN("선릉"),SUM(LEN(M20:$X20)-LEN(SUBSTITUTE($M20:$X20,"가산","")))/LEN("가산"))</f>
        <v>0</v>
      </c>
      <c r="AD20" s="150">
        <f t="shared" si="7"/>
        <v>1</v>
      </c>
      <c r="AE20" s="147">
        <f t="array" ref="AE20">(SUM(LEN($M20:$X20)-LEN(SUBSTITUTE($M20:$X20,"대전","")))/LEN("대전"))</f>
        <v>0</v>
      </c>
      <c r="AF20" s="147">
        <f t="array" ref="AF20">(SUM(LEN($M20:$X20)-LEN(SUBSTITUTE($M20:$X20,"대구","")))/LEN("대구"))</f>
        <v>0</v>
      </c>
      <c r="AG20" s="147">
        <f t="array" ref="AG20">(SUM(LEN($M20:$X20)-LEN(SUBSTITUTE($M20:$X20,"부산","")))/LEN("부산"))</f>
        <v>0</v>
      </c>
      <c r="AH20" s="147">
        <f t="array" ref="AH20">(SUM(LEN($M20:$X20)-LEN(SUBSTITUTE($M20:$X20,"광주","")))/LEN("광주"))</f>
        <v>1</v>
      </c>
      <c r="AI20" s="147">
        <f t="array" ref="AI20">SUM(SUM(LEN($M20:$X20)-LEN(SUBSTITUTE($M20:$X20,"수원","")))/LEN("수원"),SUM(LEN($M20:$X20)-LEN(SUBSTITUTE($M20:$X20,"춘천","")))/LEN("춘천"),SUM(LEN($M20:$X20)-LEN(SUBSTITUTE($M20:$X20,"의정부","")))/LEN("의정부"),SUM(LEN($M20:$X20)-LEN(SUBSTITUTE($M20:$X20,"원주","")))/LEN("원주"))</f>
        <v>0</v>
      </c>
      <c r="AJ20" s="147">
        <f t="array" ref="AJ20">(SUM(LEN($M20:$X20)-LEN(SUBSTITUTE($M20:$X20,"청주","")))/LEN("청주"))</f>
        <v>0</v>
      </c>
      <c r="AK20" s="147">
        <f t="array" ref="AK20">(SUM(LEN($M20:$X20)-LEN(SUBSTITUTE($M20:$X20,"인천","")))/LEN("인천"))</f>
        <v>0</v>
      </c>
      <c r="AL20" s="147">
        <f t="array" ref="AL20">SUM(SUM(LEN($M20:X20)-LEN(SUBSTITUTE($M20:X20,"충북","")))/LEN("충북"),SUM(LEN(M20:$X20)-LEN(SUBSTITUTE($M20:$X20,"아산","")))/LEN("아산"))</f>
        <v>0</v>
      </c>
      <c r="AM20" s="147">
        <f t="array" ref="AM20">(SUM(LEN($M20:$X20)-LEN(SUBSTITUTE($M20:$X20,"울산","")))/LEN("울산"))</f>
        <v>0</v>
      </c>
      <c r="AN20" s="147">
        <f t="array" ref="AN20">(SUM(LEN($M20:$X20)-LEN(SUBSTITUTE($M20:$X20,"창원","")))/LEN("창원"))</f>
        <v>0</v>
      </c>
      <c r="AO20" s="147">
        <f t="array" ref="AO20">(SUM(LEN($M20:$X20)-LEN(SUBSTITUTE($M20:$X20,"전주","")))/LEN("전주"))</f>
        <v>0</v>
      </c>
      <c r="AP20" s="176">
        <f t="shared" si="8"/>
        <v>3</v>
      </c>
      <c r="AQ20" s="175">
        <f t="shared" si="9"/>
        <v>0</v>
      </c>
      <c r="AR20" s="174">
        <f t="shared" si="13"/>
        <v>0</v>
      </c>
      <c r="AS20" s="174">
        <f t="shared" si="13"/>
        <v>0</v>
      </c>
      <c r="AT20" s="175">
        <f t="shared" si="11"/>
        <v>3</v>
      </c>
      <c r="AU20" s="174">
        <f t="shared" si="12"/>
        <v>0</v>
      </c>
      <c r="AV20" s="174">
        <f t="shared" si="12"/>
        <v>0</v>
      </c>
      <c r="AW20" s="174">
        <f t="shared" si="12"/>
        <v>0</v>
      </c>
      <c r="AX20" s="174">
        <f t="shared" si="12"/>
        <v>3</v>
      </c>
      <c r="AY20" s="174">
        <f t="shared" si="12"/>
        <v>0</v>
      </c>
      <c r="AZ20" s="174">
        <f t="shared" si="12"/>
        <v>0</v>
      </c>
      <c r="BA20" s="174">
        <f t="shared" si="12"/>
        <v>0</v>
      </c>
      <c r="BB20" s="174">
        <f t="shared" si="12"/>
        <v>0</v>
      </c>
      <c r="BC20" s="174">
        <f t="shared" si="12"/>
        <v>0</v>
      </c>
      <c r="BD20" s="174">
        <f t="shared" si="12"/>
        <v>0</v>
      </c>
      <c r="BE20" s="174">
        <f t="shared" si="12"/>
        <v>0</v>
      </c>
      <c r="BI20" s="585" t="str">
        <f>IF(G20="","",VLOOKUP(G20,과정코드!$A$2:$B$494,2,0))</f>
        <v>COL0104742</v>
      </c>
      <c r="BJ20" s="614"/>
      <c r="BK20" s="605"/>
      <c r="BL20" s="605"/>
    </row>
    <row r="21" spans="1:64" s="38" customFormat="1" ht="30" customHeight="1">
      <c r="A21" s="797"/>
      <c r="B21" s="4">
        <v>13</v>
      </c>
      <c r="C21" s="76" t="s">
        <v>20</v>
      </c>
      <c r="D21" s="108" t="s">
        <v>21</v>
      </c>
      <c r="E21" s="108" t="s">
        <v>21</v>
      </c>
      <c r="F21" s="108"/>
      <c r="G21" s="178" t="s">
        <v>213</v>
      </c>
      <c r="H21" s="93" t="str">
        <f t="shared" si="3"/>
        <v>바로가기</v>
      </c>
      <c r="I21" s="24">
        <v>3</v>
      </c>
      <c r="J21" s="25">
        <v>21</v>
      </c>
      <c r="K21" s="30">
        <v>640</v>
      </c>
      <c r="L21" s="30">
        <v>700</v>
      </c>
      <c r="M21" s="177"/>
      <c r="N21" s="20"/>
      <c r="O21" s="177"/>
      <c r="P21" s="20"/>
      <c r="Q21" s="177"/>
      <c r="R21" s="349"/>
      <c r="S21" s="177"/>
      <c r="T21" s="20"/>
      <c r="U21" s="177"/>
      <c r="V21" s="20"/>
      <c r="W21" s="177" t="s">
        <v>2030</v>
      </c>
      <c r="X21" s="20"/>
      <c r="Y21" s="147">
        <f t="shared" si="4"/>
        <v>1</v>
      </c>
      <c r="Z21" s="149">
        <f t="shared" si="5"/>
        <v>1</v>
      </c>
      <c r="AA21" s="150">
        <f t="shared" si="14"/>
        <v>0</v>
      </c>
      <c r="AB21" s="147">
        <f t="array" ref="AB21">(SUM(LEN($M21:$X21)-LEN(SUBSTITUTE($M21:$X21,"역삼","")))/LEN("역삼"))</f>
        <v>0</v>
      </c>
      <c r="AC21" s="147">
        <f t="array" ref="AC21">SUM(SUM(LEN($M21:X21)-LEN(SUBSTITUTE($M21:X21,"선릉","")))/LEN("선릉"),SUM(LEN(M21:$X21)-LEN(SUBSTITUTE($M21:$X21,"가산","")))/LEN("가산"))</f>
        <v>0</v>
      </c>
      <c r="AD21" s="150">
        <f t="shared" si="7"/>
        <v>1</v>
      </c>
      <c r="AE21" s="147">
        <f t="array" ref="AE21">(SUM(LEN($M21:$X21)-LEN(SUBSTITUTE($M21:$X21,"대전","")))/LEN("대전"))</f>
        <v>0</v>
      </c>
      <c r="AF21" s="147">
        <f t="array" ref="AF21">(SUM(LEN($M21:$X21)-LEN(SUBSTITUTE($M21:$X21,"대구","")))/LEN("대구"))</f>
        <v>0</v>
      </c>
      <c r="AG21" s="147">
        <f t="array" ref="AG21">(SUM(LEN($M21:$X21)-LEN(SUBSTITUTE($M21:$X21,"부산","")))/LEN("부산"))</f>
        <v>0</v>
      </c>
      <c r="AH21" s="147">
        <f t="array" ref="AH21">(SUM(LEN($M21:$X21)-LEN(SUBSTITUTE($M21:$X21,"광주","")))/LEN("광주"))</f>
        <v>1</v>
      </c>
      <c r="AI21" s="147">
        <f t="array" ref="AI21">SUM(SUM(LEN($M21:$X21)-LEN(SUBSTITUTE($M21:$X21,"수원","")))/LEN("수원"),SUM(LEN($M21:$X21)-LEN(SUBSTITUTE($M21:$X21,"춘천","")))/LEN("춘천"),SUM(LEN($M21:$X21)-LEN(SUBSTITUTE($M21:$X21,"의정부","")))/LEN("의정부"),SUM(LEN($M21:$X21)-LEN(SUBSTITUTE($M21:$X21,"원주","")))/LEN("원주"))</f>
        <v>0</v>
      </c>
      <c r="AJ21" s="147">
        <f t="array" ref="AJ21">(SUM(LEN($M21:$X21)-LEN(SUBSTITUTE($M21:$X21,"청주","")))/LEN("청주"))</f>
        <v>0</v>
      </c>
      <c r="AK21" s="147">
        <f t="array" ref="AK21">(SUM(LEN($M21:$X21)-LEN(SUBSTITUTE($M21:$X21,"인천","")))/LEN("인천"))</f>
        <v>0</v>
      </c>
      <c r="AL21" s="147">
        <f t="array" ref="AL21">SUM(SUM(LEN($M21:X21)-LEN(SUBSTITUTE($M21:X21,"충북","")))/LEN("충북"),SUM(LEN(M21:$X21)-LEN(SUBSTITUTE($M21:$X21,"아산","")))/LEN("아산"))</f>
        <v>0</v>
      </c>
      <c r="AM21" s="147">
        <f t="array" ref="AM21">(SUM(LEN($M21:$X21)-LEN(SUBSTITUTE($M21:$X21,"울산","")))/LEN("울산"))</f>
        <v>0</v>
      </c>
      <c r="AN21" s="147">
        <f t="array" ref="AN21">(SUM(LEN($M21:$X21)-LEN(SUBSTITUTE($M21:$X21,"창원","")))/LEN("창원"))</f>
        <v>0</v>
      </c>
      <c r="AO21" s="147">
        <f t="array" ref="AO21">(SUM(LEN($M21:$X21)-LEN(SUBSTITUTE($M21:$X21,"전주","")))/LEN("전주"))</f>
        <v>0</v>
      </c>
      <c r="AP21" s="176">
        <f t="shared" si="8"/>
        <v>3</v>
      </c>
      <c r="AQ21" s="175">
        <f t="shared" si="9"/>
        <v>0</v>
      </c>
      <c r="AR21" s="174">
        <f t="shared" si="13"/>
        <v>0</v>
      </c>
      <c r="AS21" s="174">
        <f t="shared" si="13"/>
        <v>0</v>
      </c>
      <c r="AT21" s="175">
        <f t="shared" si="11"/>
        <v>3</v>
      </c>
      <c r="AU21" s="174">
        <f t="shared" ref="AU21:AV24" si="15">$I21*AE21</f>
        <v>0</v>
      </c>
      <c r="AV21" s="174">
        <f t="shared" si="15"/>
        <v>0</v>
      </c>
      <c r="AW21" s="174">
        <f t="shared" ref="AW21:BE24" si="16">$I21*AG21</f>
        <v>0</v>
      </c>
      <c r="AX21" s="174">
        <f t="shared" si="16"/>
        <v>3</v>
      </c>
      <c r="AY21" s="174">
        <f t="shared" si="16"/>
        <v>0</v>
      </c>
      <c r="AZ21" s="174">
        <f t="shared" si="16"/>
        <v>0</v>
      </c>
      <c r="BA21" s="174">
        <f t="shared" si="16"/>
        <v>0</v>
      </c>
      <c r="BB21" s="174">
        <f t="shared" si="16"/>
        <v>0</v>
      </c>
      <c r="BC21" s="174">
        <f t="shared" si="16"/>
        <v>0</v>
      </c>
      <c r="BD21" s="174">
        <f t="shared" si="16"/>
        <v>0</v>
      </c>
      <c r="BE21" s="174">
        <f t="shared" si="16"/>
        <v>0</v>
      </c>
      <c r="BI21" s="585" t="str">
        <f>IF(G21="","",VLOOKUP(G21,과정코드!$A$2:$B$494,2,0))</f>
        <v>COL0104751</v>
      </c>
      <c r="BJ21" s="614"/>
      <c r="BK21" s="605"/>
      <c r="BL21" s="605"/>
    </row>
    <row r="22" spans="1:64" s="38" customFormat="1" ht="30" customHeight="1">
      <c r="A22" s="546" t="s">
        <v>555</v>
      </c>
      <c r="B22" s="4">
        <v>14</v>
      </c>
      <c r="C22" s="76" t="s">
        <v>20</v>
      </c>
      <c r="D22" s="108" t="s">
        <v>21</v>
      </c>
      <c r="E22" s="108" t="s">
        <v>21</v>
      </c>
      <c r="F22" s="338"/>
      <c r="G22" s="178" t="s">
        <v>1911</v>
      </c>
      <c r="H22" s="93" t="str">
        <f t="shared" si="3"/>
        <v>바로가기</v>
      </c>
      <c r="I22" s="31">
        <v>2</v>
      </c>
      <c r="J22" s="25">
        <v>14</v>
      </c>
      <c r="K22" s="30">
        <v>510</v>
      </c>
      <c r="L22" s="30">
        <v>560</v>
      </c>
      <c r="M22" s="177"/>
      <c r="N22" s="20"/>
      <c r="O22" s="177"/>
      <c r="P22" s="20"/>
      <c r="Q22" s="180"/>
      <c r="R22" s="349"/>
      <c r="S22" s="180"/>
      <c r="T22" s="349"/>
      <c r="U22" s="180"/>
      <c r="V22" s="20"/>
      <c r="W22" s="180" t="s">
        <v>545</v>
      </c>
      <c r="X22" s="20"/>
      <c r="Y22" s="147">
        <f t="shared" si="4"/>
        <v>1</v>
      </c>
      <c r="Z22" s="149">
        <f t="shared" si="5"/>
        <v>1</v>
      </c>
      <c r="AA22" s="150">
        <f t="shared" si="14"/>
        <v>0</v>
      </c>
      <c r="AB22" s="147">
        <f t="array" ref="AB22">(SUM(LEN($M22:$X22)-LEN(SUBSTITUTE($M22:$X22,"역삼","")))/LEN("역삼"))</f>
        <v>0</v>
      </c>
      <c r="AC22" s="147">
        <f t="array" ref="AC22">SUM(SUM(LEN($M22:X22)-LEN(SUBSTITUTE($M22:X22,"선릉","")))/LEN("선릉"),SUM(LEN(M22:$X22)-LEN(SUBSTITUTE($M22:$X22,"가산","")))/LEN("가산"))</f>
        <v>0</v>
      </c>
      <c r="AD22" s="150">
        <f t="shared" ref="AD22:AD24" si="17">SUM(AE22:AO22)</f>
        <v>1</v>
      </c>
      <c r="AE22" s="147">
        <f t="array" ref="AE22">(SUM(LEN($M22:$X22)-LEN(SUBSTITUTE($M22:$X22,"대전","")))/LEN("대전"))</f>
        <v>0</v>
      </c>
      <c r="AF22" s="147">
        <f t="array" ref="AF22">(SUM(LEN($M22:$X22)-LEN(SUBSTITUTE($M22:$X22,"대구","")))/LEN("대구"))</f>
        <v>0</v>
      </c>
      <c r="AG22" s="147">
        <f t="array" ref="AG22">(SUM(LEN($M22:$X22)-LEN(SUBSTITUTE($M22:$X22,"부산","")))/LEN("부산"))</f>
        <v>0</v>
      </c>
      <c r="AH22" s="147">
        <f t="array" ref="AH22">(SUM(LEN($M22:$X22)-LEN(SUBSTITUTE($M22:$X22,"광주","")))/LEN("광주"))</f>
        <v>1</v>
      </c>
      <c r="AI22" s="147">
        <f t="array" ref="AI22">SUM(SUM(LEN($M22:$X22)-LEN(SUBSTITUTE($M22:$X22,"수원","")))/LEN("수원"),SUM(LEN($M22:$X22)-LEN(SUBSTITUTE($M22:$X22,"춘천","")))/LEN("춘천"),SUM(LEN($M22:$X22)-LEN(SUBSTITUTE($M22:$X22,"의정부","")))/LEN("의정부"),SUM(LEN($M22:$X22)-LEN(SUBSTITUTE($M22:$X22,"원주","")))/LEN("원주"))</f>
        <v>0</v>
      </c>
      <c r="AJ22" s="147">
        <f t="array" ref="AJ22">(SUM(LEN($M22:$X22)-LEN(SUBSTITUTE($M22:$X22,"청주","")))/LEN("청주"))</f>
        <v>0</v>
      </c>
      <c r="AK22" s="147">
        <f t="array" ref="AK22">(SUM(LEN($M22:$X22)-LEN(SUBSTITUTE($M22:$X22,"인천","")))/LEN("인천"))</f>
        <v>0</v>
      </c>
      <c r="AL22" s="147">
        <f t="array" ref="AL22">SUM(SUM(LEN($M22:X22)-LEN(SUBSTITUTE($M22:X22,"충북","")))/LEN("충북"),SUM(LEN(M22:$X22)-LEN(SUBSTITUTE($M22:$X22,"아산","")))/LEN("아산"))</f>
        <v>0</v>
      </c>
      <c r="AM22" s="147">
        <f t="array" ref="AM22">(SUM(LEN($M22:$X22)-LEN(SUBSTITUTE($M22:$X22,"울산","")))/LEN("울산"))</f>
        <v>0</v>
      </c>
      <c r="AN22" s="147">
        <f t="array" ref="AN22">(SUM(LEN($M22:$X22)-LEN(SUBSTITUTE($M22:$X22,"창원","")))/LEN("창원"))</f>
        <v>0</v>
      </c>
      <c r="AO22" s="147">
        <f t="array" ref="AO22">(SUM(LEN($M22:$X22)-LEN(SUBSTITUTE($M22:$X22,"전주","")))/LEN("전주"))</f>
        <v>0</v>
      </c>
      <c r="AP22" s="176">
        <f t="shared" si="8"/>
        <v>2</v>
      </c>
      <c r="AQ22" s="175">
        <f t="shared" si="9"/>
        <v>0</v>
      </c>
      <c r="AR22" s="174">
        <f t="shared" si="13"/>
        <v>0</v>
      </c>
      <c r="AS22" s="174">
        <f t="shared" si="13"/>
        <v>0</v>
      </c>
      <c r="AT22" s="175">
        <f t="shared" ref="AT22:AT24" si="18">SUM(AU22:BE22)</f>
        <v>2</v>
      </c>
      <c r="AU22" s="174">
        <f t="shared" si="15"/>
        <v>0</v>
      </c>
      <c r="AV22" s="174">
        <f t="shared" si="15"/>
        <v>0</v>
      </c>
      <c r="AW22" s="174">
        <f t="shared" si="16"/>
        <v>0</v>
      </c>
      <c r="AX22" s="174">
        <f t="shared" si="16"/>
        <v>2</v>
      </c>
      <c r="AY22" s="174">
        <f t="shared" si="16"/>
        <v>0</v>
      </c>
      <c r="AZ22" s="174">
        <f t="shared" si="16"/>
        <v>0</v>
      </c>
      <c r="BA22" s="174">
        <f t="shared" si="16"/>
        <v>0</v>
      </c>
      <c r="BB22" s="174">
        <f t="shared" si="16"/>
        <v>0</v>
      </c>
      <c r="BC22" s="174">
        <f t="shared" si="16"/>
        <v>0</v>
      </c>
      <c r="BD22" s="174">
        <f t="shared" si="16"/>
        <v>0</v>
      </c>
      <c r="BE22" s="174">
        <f t="shared" si="16"/>
        <v>0</v>
      </c>
      <c r="BI22" s="585" t="str">
        <f>IF(G22="","",VLOOKUP(G22,과정코드!$A$2:$B$494,2,0))</f>
        <v>COL0104757</v>
      </c>
      <c r="BJ22" s="614"/>
      <c r="BK22" s="605"/>
      <c r="BL22" s="605"/>
    </row>
    <row r="23" spans="1:64" s="38" customFormat="1" ht="30" customHeight="1">
      <c r="A23" s="793" t="s">
        <v>526</v>
      </c>
      <c r="B23" s="4">
        <v>15</v>
      </c>
      <c r="C23" s="76" t="s">
        <v>20</v>
      </c>
      <c r="D23" s="108" t="s">
        <v>21</v>
      </c>
      <c r="E23" s="108" t="s">
        <v>21</v>
      </c>
      <c r="F23" s="108"/>
      <c r="G23" s="178" t="s">
        <v>1919</v>
      </c>
      <c r="H23" s="93" t="str">
        <f t="shared" si="3"/>
        <v>바로가기</v>
      </c>
      <c r="I23" s="34">
        <v>2</v>
      </c>
      <c r="J23" s="36">
        <v>14</v>
      </c>
      <c r="K23" s="30">
        <v>510</v>
      </c>
      <c r="L23" s="30">
        <v>560</v>
      </c>
      <c r="M23" s="177"/>
      <c r="N23" s="20"/>
      <c r="O23" s="177"/>
      <c r="P23" s="20"/>
      <c r="Q23" s="177" t="s">
        <v>523</v>
      </c>
      <c r="R23" s="349"/>
      <c r="S23" s="177"/>
      <c r="T23" s="349"/>
      <c r="U23" s="177"/>
      <c r="V23" s="20"/>
      <c r="W23" s="177"/>
      <c r="X23" s="20"/>
      <c r="Y23" s="147">
        <f t="shared" si="4"/>
        <v>1</v>
      </c>
      <c r="Z23" s="149">
        <f t="shared" si="5"/>
        <v>1</v>
      </c>
      <c r="AA23" s="150">
        <f t="shared" si="14"/>
        <v>0</v>
      </c>
      <c r="AB23" s="147">
        <f t="array" ref="AB23">(SUM(LEN($M23:$X23)-LEN(SUBSTITUTE($M23:$X23,"역삼","")))/LEN("역삼"))</f>
        <v>0</v>
      </c>
      <c r="AC23" s="147">
        <f t="array" ref="AC23">SUM(SUM(LEN($M23:X23)-LEN(SUBSTITUTE($M23:X23,"선릉","")))/LEN("선릉"),SUM(LEN(M23:$X23)-LEN(SUBSTITUTE($M23:$X23,"가산","")))/LEN("가산"))</f>
        <v>0</v>
      </c>
      <c r="AD23" s="150">
        <f t="shared" si="17"/>
        <v>1</v>
      </c>
      <c r="AE23" s="147">
        <f t="array" ref="AE23">(SUM(LEN($M23:$X23)-LEN(SUBSTITUTE($M23:$X23,"대전","")))/LEN("대전"))</f>
        <v>0</v>
      </c>
      <c r="AF23" s="147">
        <f t="array" ref="AF23">(SUM(LEN($M23:$X23)-LEN(SUBSTITUTE($M23:$X23,"대구","")))/LEN("대구"))</f>
        <v>0</v>
      </c>
      <c r="AG23" s="147">
        <f t="array" ref="AG23">(SUM(LEN($M23:$X23)-LEN(SUBSTITUTE($M23:$X23,"부산","")))/LEN("부산"))</f>
        <v>0</v>
      </c>
      <c r="AH23" s="147">
        <f t="array" ref="AH23">(SUM(LEN($M23:$X23)-LEN(SUBSTITUTE($M23:$X23,"광주","")))/LEN("광주"))</f>
        <v>1</v>
      </c>
      <c r="AI23" s="147">
        <f t="array" ref="AI23">SUM(SUM(LEN($M23:$X23)-LEN(SUBSTITUTE($M23:$X23,"수원","")))/LEN("수원"),SUM(LEN($M23:$X23)-LEN(SUBSTITUTE($M23:$X23,"춘천","")))/LEN("춘천"),SUM(LEN($M23:$X23)-LEN(SUBSTITUTE($M23:$X23,"의정부","")))/LEN("의정부"),SUM(LEN($M23:$X23)-LEN(SUBSTITUTE($M23:$X23,"원주","")))/LEN("원주"))</f>
        <v>0</v>
      </c>
      <c r="AJ23" s="147">
        <f t="array" ref="AJ23">(SUM(LEN($M23:$X23)-LEN(SUBSTITUTE($M23:$X23,"청주","")))/LEN("청주"))</f>
        <v>0</v>
      </c>
      <c r="AK23" s="147">
        <f t="array" ref="AK23">(SUM(LEN($M23:$X23)-LEN(SUBSTITUTE($M23:$X23,"인천","")))/LEN("인천"))</f>
        <v>0</v>
      </c>
      <c r="AL23" s="147">
        <f t="array" ref="AL23">SUM(SUM(LEN($M23:X23)-LEN(SUBSTITUTE($M23:X23,"충북","")))/LEN("충북"),SUM(LEN(M23:$X23)-LEN(SUBSTITUTE($M23:$X23,"아산","")))/LEN("아산"))</f>
        <v>0</v>
      </c>
      <c r="AM23" s="147">
        <f t="array" ref="AM23">(SUM(LEN($M23:$X23)-LEN(SUBSTITUTE($M23:$X23,"울산","")))/LEN("울산"))</f>
        <v>0</v>
      </c>
      <c r="AN23" s="147">
        <f t="array" ref="AN23">(SUM(LEN($M23:$X23)-LEN(SUBSTITUTE($M23:$X23,"창원","")))/LEN("창원"))</f>
        <v>0</v>
      </c>
      <c r="AO23" s="147">
        <f t="array" ref="AO23">(SUM(LEN($M23:$X23)-LEN(SUBSTITUTE($M23:$X23,"전주","")))/LEN("전주"))</f>
        <v>0</v>
      </c>
      <c r="AP23" s="176">
        <f t="shared" si="8"/>
        <v>2</v>
      </c>
      <c r="AQ23" s="175">
        <f t="shared" si="9"/>
        <v>0</v>
      </c>
      <c r="AR23" s="174">
        <f t="shared" si="13"/>
        <v>0</v>
      </c>
      <c r="AS23" s="174">
        <f t="shared" si="13"/>
        <v>0</v>
      </c>
      <c r="AT23" s="175">
        <f t="shared" si="18"/>
        <v>2</v>
      </c>
      <c r="AU23" s="174">
        <f t="shared" si="15"/>
        <v>0</v>
      </c>
      <c r="AV23" s="174">
        <f t="shared" si="15"/>
        <v>0</v>
      </c>
      <c r="AW23" s="174">
        <f t="shared" si="16"/>
        <v>0</v>
      </c>
      <c r="AX23" s="174">
        <f t="shared" si="16"/>
        <v>2</v>
      </c>
      <c r="AY23" s="174">
        <f t="shared" si="16"/>
        <v>0</v>
      </c>
      <c r="AZ23" s="174">
        <f t="shared" si="16"/>
        <v>0</v>
      </c>
      <c r="BA23" s="174">
        <f t="shared" si="16"/>
        <v>0</v>
      </c>
      <c r="BB23" s="174">
        <f t="shared" si="16"/>
        <v>0</v>
      </c>
      <c r="BC23" s="174">
        <f t="shared" si="16"/>
        <v>0</v>
      </c>
      <c r="BD23" s="174">
        <f t="shared" si="16"/>
        <v>0</v>
      </c>
      <c r="BE23" s="174">
        <f t="shared" si="16"/>
        <v>0</v>
      </c>
      <c r="BI23" s="585" t="str">
        <f>IF(G23="","",VLOOKUP(G23,과정코드!$A$2:$B$494,2,0))</f>
        <v>COL0104765</v>
      </c>
      <c r="BJ23" s="614"/>
      <c r="BK23" s="605"/>
      <c r="BL23" s="605"/>
    </row>
    <row r="24" spans="1:64" s="38" customFormat="1" ht="30" customHeight="1">
      <c r="A24" s="794"/>
      <c r="B24" s="4">
        <v>16</v>
      </c>
      <c r="C24" s="76" t="s">
        <v>20</v>
      </c>
      <c r="D24" s="108" t="s">
        <v>21</v>
      </c>
      <c r="E24" s="108" t="s">
        <v>21</v>
      </c>
      <c r="F24" s="108"/>
      <c r="G24" s="178" t="s">
        <v>1920</v>
      </c>
      <c r="H24" s="93" t="str">
        <f t="shared" si="3"/>
        <v>바로가기</v>
      </c>
      <c r="I24" s="34">
        <v>2</v>
      </c>
      <c r="J24" s="36">
        <v>14</v>
      </c>
      <c r="K24" s="30">
        <v>510</v>
      </c>
      <c r="L24" s="30">
        <v>560</v>
      </c>
      <c r="M24" s="177"/>
      <c r="N24" s="20"/>
      <c r="O24" s="177"/>
      <c r="P24" s="20"/>
      <c r="Q24" s="177"/>
      <c r="R24" s="349" t="s">
        <v>519</v>
      </c>
      <c r="S24" s="177"/>
      <c r="T24" s="349"/>
      <c r="U24" s="177"/>
      <c r="V24" s="20"/>
      <c r="W24" s="177"/>
      <c r="X24" s="20"/>
      <c r="Y24" s="147">
        <f t="shared" si="4"/>
        <v>1</v>
      </c>
      <c r="Z24" s="149">
        <f t="shared" si="5"/>
        <v>1</v>
      </c>
      <c r="AA24" s="150">
        <f t="shared" si="14"/>
        <v>0</v>
      </c>
      <c r="AB24" s="147">
        <f t="array" ref="AB24">(SUM(LEN($M24:$X24)-LEN(SUBSTITUTE($M24:$X24,"역삼","")))/LEN("역삼"))</f>
        <v>0</v>
      </c>
      <c r="AC24" s="147">
        <f t="array" ref="AC24">SUM(SUM(LEN($M24:X24)-LEN(SUBSTITUTE($M24:X24,"선릉","")))/LEN("선릉"),SUM(LEN(M24:$X24)-LEN(SUBSTITUTE($M24:$X24,"가산","")))/LEN("가산"))</f>
        <v>0</v>
      </c>
      <c r="AD24" s="150">
        <f t="shared" si="17"/>
        <v>1</v>
      </c>
      <c r="AE24" s="147">
        <f t="array" ref="AE24">(SUM(LEN($M24:$X24)-LEN(SUBSTITUTE($M24:$X24,"대전","")))/LEN("대전"))</f>
        <v>0</v>
      </c>
      <c r="AF24" s="147">
        <f t="array" ref="AF24">(SUM(LEN($M24:$X24)-LEN(SUBSTITUTE($M24:$X24,"대구","")))/LEN("대구"))</f>
        <v>0</v>
      </c>
      <c r="AG24" s="147">
        <f t="array" ref="AG24">(SUM(LEN($M24:$X24)-LEN(SUBSTITUTE($M24:$X24,"부산","")))/LEN("부산"))</f>
        <v>0</v>
      </c>
      <c r="AH24" s="147">
        <f t="array" ref="AH24">(SUM(LEN($M24:$X24)-LEN(SUBSTITUTE($M24:$X24,"광주","")))/LEN("광주"))</f>
        <v>1</v>
      </c>
      <c r="AI24" s="147">
        <f t="array" ref="AI24">SUM(SUM(LEN($M24:$X24)-LEN(SUBSTITUTE($M24:$X24,"수원","")))/LEN("수원"),SUM(LEN($M24:$X24)-LEN(SUBSTITUTE($M24:$X24,"춘천","")))/LEN("춘천"),SUM(LEN($M24:$X24)-LEN(SUBSTITUTE($M24:$X24,"의정부","")))/LEN("의정부"),SUM(LEN($M24:$X24)-LEN(SUBSTITUTE($M24:$X24,"원주","")))/LEN("원주"))</f>
        <v>0</v>
      </c>
      <c r="AJ24" s="147">
        <f t="array" ref="AJ24">(SUM(LEN($M24:$X24)-LEN(SUBSTITUTE($M24:$X24,"청주","")))/LEN("청주"))</f>
        <v>0</v>
      </c>
      <c r="AK24" s="147">
        <f t="array" ref="AK24">(SUM(LEN($M24:$X24)-LEN(SUBSTITUTE($M24:$X24,"인천","")))/LEN("인천"))</f>
        <v>0</v>
      </c>
      <c r="AL24" s="147">
        <f t="array" ref="AL24">SUM(SUM(LEN($M24:X24)-LEN(SUBSTITUTE($M24:X24,"충북","")))/LEN("충북"),SUM(LEN(M24:$X24)-LEN(SUBSTITUTE($M24:$X24,"아산","")))/LEN("아산"))</f>
        <v>0</v>
      </c>
      <c r="AM24" s="147">
        <f t="array" ref="AM24">(SUM(LEN($M24:$X24)-LEN(SUBSTITUTE($M24:$X24,"울산","")))/LEN("울산"))</f>
        <v>0</v>
      </c>
      <c r="AN24" s="147">
        <f t="array" ref="AN24">(SUM(LEN($M24:$X24)-LEN(SUBSTITUTE($M24:$X24,"창원","")))/LEN("창원"))</f>
        <v>0</v>
      </c>
      <c r="AO24" s="147">
        <f t="array" ref="AO24">(SUM(LEN($M24:$X24)-LEN(SUBSTITUTE($M24:$X24,"전주","")))/LEN("전주"))</f>
        <v>0</v>
      </c>
      <c r="AP24" s="176">
        <f t="shared" si="8"/>
        <v>2</v>
      </c>
      <c r="AQ24" s="175">
        <f t="shared" si="9"/>
        <v>0</v>
      </c>
      <c r="AR24" s="174">
        <f t="shared" si="13"/>
        <v>0</v>
      </c>
      <c r="AS24" s="174">
        <f t="shared" si="13"/>
        <v>0</v>
      </c>
      <c r="AT24" s="175">
        <f t="shared" si="18"/>
        <v>2</v>
      </c>
      <c r="AU24" s="174">
        <f t="shared" si="15"/>
        <v>0</v>
      </c>
      <c r="AV24" s="174">
        <f t="shared" si="15"/>
        <v>0</v>
      </c>
      <c r="AW24" s="174">
        <f t="shared" si="16"/>
        <v>0</v>
      </c>
      <c r="AX24" s="174">
        <f t="shared" si="16"/>
        <v>2</v>
      </c>
      <c r="AY24" s="174">
        <f t="shared" si="16"/>
        <v>0</v>
      </c>
      <c r="AZ24" s="174">
        <f t="shared" si="16"/>
        <v>0</v>
      </c>
      <c r="BA24" s="174">
        <f t="shared" si="16"/>
        <v>0</v>
      </c>
      <c r="BB24" s="174">
        <f t="shared" si="16"/>
        <v>0</v>
      </c>
      <c r="BC24" s="174">
        <f t="shared" si="16"/>
        <v>0</v>
      </c>
      <c r="BD24" s="174">
        <f t="shared" si="16"/>
        <v>0</v>
      </c>
      <c r="BE24" s="174">
        <f t="shared" si="16"/>
        <v>0</v>
      </c>
      <c r="BI24" s="585" t="str">
        <f>IF(G24="","",VLOOKUP(G24,과정코드!$A$2:$B$494,2,0))</f>
        <v>COL0104766</v>
      </c>
      <c r="BJ24" s="614"/>
      <c r="BK24" s="596"/>
      <c r="BL24" s="605"/>
    </row>
    <row r="25" spans="1:64" s="39" customFormat="1" ht="30" customHeight="1">
      <c r="A25" s="481" t="s">
        <v>1674</v>
      </c>
      <c r="B25" s="87"/>
      <c r="C25" s="87"/>
      <c r="D25" s="87"/>
      <c r="E25" s="87"/>
      <c r="F25" s="87"/>
      <c r="G25" s="87"/>
      <c r="H25" s="241"/>
      <c r="I25" s="87"/>
      <c r="J25" s="87"/>
      <c r="K25" s="87"/>
      <c r="L25" s="88"/>
      <c r="M25" s="214" t="s">
        <v>16</v>
      </c>
      <c r="N25" s="214" t="s">
        <v>7</v>
      </c>
      <c r="O25" s="214" t="s">
        <v>9</v>
      </c>
      <c r="P25" s="214" t="s">
        <v>1</v>
      </c>
      <c r="Q25" s="214" t="s">
        <v>14</v>
      </c>
      <c r="R25" s="214" t="s">
        <v>0</v>
      </c>
      <c r="S25" s="214" t="s">
        <v>17</v>
      </c>
      <c r="T25" s="214" t="s">
        <v>13</v>
      </c>
      <c r="U25" s="214" t="s">
        <v>2</v>
      </c>
      <c r="V25" s="214" t="s">
        <v>11</v>
      </c>
      <c r="W25" s="214" t="s">
        <v>8</v>
      </c>
      <c r="X25" s="214" t="s">
        <v>19</v>
      </c>
      <c r="Y25" s="152">
        <f t="shared" ref="Y25:BE25" si="19">SUM(Y26:Y32)</f>
        <v>42</v>
      </c>
      <c r="Z25" s="152">
        <f t="shared" si="19"/>
        <v>8</v>
      </c>
      <c r="AA25" s="152">
        <f t="shared" si="19"/>
        <v>0</v>
      </c>
      <c r="AB25" s="152">
        <f t="shared" si="19"/>
        <v>0</v>
      </c>
      <c r="AC25" s="152">
        <f t="shared" si="19"/>
        <v>0</v>
      </c>
      <c r="AD25" s="152">
        <f t="shared" si="19"/>
        <v>8</v>
      </c>
      <c r="AE25" s="152">
        <f t="shared" si="19"/>
        <v>0</v>
      </c>
      <c r="AF25" s="152">
        <f t="shared" si="19"/>
        <v>0</v>
      </c>
      <c r="AG25" s="152">
        <f t="shared" si="19"/>
        <v>0</v>
      </c>
      <c r="AH25" s="152">
        <f t="shared" si="19"/>
        <v>8</v>
      </c>
      <c r="AI25" s="152">
        <f t="shared" si="19"/>
        <v>0</v>
      </c>
      <c r="AJ25" s="152">
        <f t="shared" si="19"/>
        <v>0</v>
      </c>
      <c r="AK25" s="152">
        <f t="shared" si="19"/>
        <v>0</v>
      </c>
      <c r="AL25" s="152">
        <f t="shared" si="19"/>
        <v>0</v>
      </c>
      <c r="AM25" s="152">
        <f t="shared" si="19"/>
        <v>0</v>
      </c>
      <c r="AN25" s="152">
        <f t="shared" si="19"/>
        <v>0</v>
      </c>
      <c r="AO25" s="152">
        <f t="shared" si="19"/>
        <v>0</v>
      </c>
      <c r="AP25" s="152">
        <f t="shared" si="19"/>
        <v>21</v>
      </c>
      <c r="AQ25" s="152">
        <f t="shared" si="19"/>
        <v>0</v>
      </c>
      <c r="AR25" s="152">
        <f t="shared" si="19"/>
        <v>0</v>
      </c>
      <c r="AS25" s="152">
        <f t="shared" si="19"/>
        <v>0</v>
      </c>
      <c r="AT25" s="152">
        <f t="shared" si="19"/>
        <v>21</v>
      </c>
      <c r="AU25" s="152">
        <f t="shared" si="19"/>
        <v>0</v>
      </c>
      <c r="AV25" s="152">
        <f t="shared" si="19"/>
        <v>0</v>
      </c>
      <c r="AW25" s="152">
        <f t="shared" si="19"/>
        <v>0</v>
      </c>
      <c r="AX25" s="152">
        <f t="shared" si="19"/>
        <v>21</v>
      </c>
      <c r="AY25" s="152">
        <f t="shared" si="19"/>
        <v>0</v>
      </c>
      <c r="AZ25" s="152">
        <f t="shared" si="19"/>
        <v>0</v>
      </c>
      <c r="BA25" s="152">
        <f t="shared" si="19"/>
        <v>0</v>
      </c>
      <c r="BB25" s="152">
        <f t="shared" si="19"/>
        <v>0</v>
      </c>
      <c r="BC25" s="152">
        <f t="shared" si="19"/>
        <v>0</v>
      </c>
      <c r="BD25" s="152">
        <f t="shared" si="19"/>
        <v>0</v>
      </c>
      <c r="BE25" s="152">
        <f t="shared" si="19"/>
        <v>0</v>
      </c>
      <c r="BI25" s="585" t="str">
        <f>IF(G25="","",VLOOKUP(G25,과정코드!$A$2:$B$494,2,0))</f>
        <v/>
      </c>
      <c r="BJ25" s="614"/>
      <c r="BK25" s="218"/>
      <c r="BL25" s="218"/>
    </row>
    <row r="26" spans="1:64" s="39" customFormat="1" ht="30" customHeight="1">
      <c r="A26" s="547" t="s">
        <v>2031</v>
      </c>
      <c r="B26" s="40">
        <v>17</v>
      </c>
      <c r="C26" s="56" t="s">
        <v>130</v>
      </c>
      <c r="D26" s="41" t="s">
        <v>21</v>
      </c>
      <c r="E26" s="41" t="s">
        <v>21</v>
      </c>
      <c r="F26" s="41"/>
      <c r="G26" s="534" t="s">
        <v>173</v>
      </c>
      <c r="H26" s="93" t="str">
        <f t="shared" ref="H26:H32" si="20">IFERROR(HYPERLINK("https://www.ksaedu.or.kr/front/btoc/crs/off/crssesDetail.html?crscd="&amp;BI26,"바로가기"),"")</f>
        <v>바로가기</v>
      </c>
      <c r="I26" s="542">
        <v>3</v>
      </c>
      <c r="J26" s="119">
        <v>18</v>
      </c>
      <c r="K26" s="46">
        <v>580</v>
      </c>
      <c r="L26" s="46">
        <v>640</v>
      </c>
      <c r="M26" s="266"/>
      <c r="N26" s="119"/>
      <c r="O26" s="526"/>
      <c r="P26" s="525"/>
      <c r="Q26" s="526"/>
      <c r="R26" s="119" t="s">
        <v>886</v>
      </c>
      <c r="S26" s="526"/>
      <c r="T26" s="525"/>
      <c r="U26" s="526"/>
      <c r="V26" s="525"/>
      <c r="W26" s="526"/>
      <c r="X26" s="119"/>
      <c r="Y26" s="147">
        <f t="shared" ref="Y26" si="21">COUNTA($M26:$X26)</f>
        <v>1</v>
      </c>
      <c r="Z26" s="149">
        <f t="shared" ref="Z26" si="22">AA26+AD26</f>
        <v>1</v>
      </c>
      <c r="AA26" s="150">
        <f t="shared" ref="AA26" si="23">AB26+AC26</f>
        <v>0</v>
      </c>
      <c r="AB26" s="147">
        <f t="array" ref="AB26">(SUM(LEN($M26:$X26)-LEN(SUBSTITUTE($M26:$X26,"역삼","")))/LEN("역삼"))</f>
        <v>0</v>
      </c>
      <c r="AC26" s="147">
        <f t="array" ref="AC26">SUM(SUM(LEN($M26:X26)-LEN(SUBSTITUTE($M26:X26,"선릉","")))/LEN("선릉"),SUM(LEN(M26:$X26)-LEN(SUBSTITUTE($M26:$X26,"가산","")))/LEN("가산"))</f>
        <v>0</v>
      </c>
      <c r="AD26" s="150">
        <f t="shared" ref="AD26" si="24">SUM(AE26:AO26)</f>
        <v>1</v>
      </c>
      <c r="AE26" s="147">
        <f t="array" ref="AE26">(SUM(LEN($M26:$X26)-LEN(SUBSTITUTE($M26:$X26,"대전","")))/LEN("대전"))</f>
        <v>0</v>
      </c>
      <c r="AF26" s="147">
        <f t="array" ref="AF26">(SUM(LEN($M26:$X26)-LEN(SUBSTITUTE($M26:$X26,"대구","")))/LEN("대구"))</f>
        <v>0</v>
      </c>
      <c r="AG26" s="147">
        <f t="array" ref="AG26">(SUM(LEN($M26:$X26)-LEN(SUBSTITUTE($M26:$X26,"부산","")))/LEN("부산"))</f>
        <v>0</v>
      </c>
      <c r="AH26" s="147">
        <f t="array" ref="AH26">(SUM(LEN($M26:$X26)-LEN(SUBSTITUTE($M26:$X26,"광주","")))/LEN("광주"))</f>
        <v>1</v>
      </c>
      <c r="AI26" s="147">
        <f t="array" ref="AI26">SUM(SUM(LEN($M26:$X26)-LEN(SUBSTITUTE($M26:$X26,"수원","")))/LEN("수원"),SUM(LEN($M26:$X26)-LEN(SUBSTITUTE($M26:$X26,"춘천","")))/LEN("춘천"),SUM(LEN($M26:$X26)-LEN(SUBSTITUTE($M26:$X26,"의정부","")))/LEN("의정부"),SUM(LEN($M26:$X26)-LEN(SUBSTITUTE($M26:$X26,"원주","")))/LEN("원주"))</f>
        <v>0</v>
      </c>
      <c r="AJ26" s="147">
        <f t="array" ref="AJ26">(SUM(LEN($M26:$X26)-LEN(SUBSTITUTE($M26:$X26,"청주","")))/LEN("청주"))</f>
        <v>0</v>
      </c>
      <c r="AK26" s="147">
        <f t="array" ref="AK26">(SUM(LEN($M26:$X26)-LEN(SUBSTITUTE($M26:$X26,"인천","")))/LEN("인천"))</f>
        <v>0</v>
      </c>
      <c r="AL26" s="147">
        <f t="array" ref="AL26">SUM(SUM(LEN($M26:X26)-LEN(SUBSTITUTE($M26:X26,"충북","")))/LEN("충북"),SUM(LEN(M26:$X26)-LEN(SUBSTITUTE($M26:$X26,"아산","")))/LEN("아산"))</f>
        <v>0</v>
      </c>
      <c r="AM26" s="147">
        <f t="array" ref="AM26">(SUM(LEN($M26:$X26)-LEN(SUBSTITUTE($M26:$X26,"울산","")))/LEN("울산"))</f>
        <v>0</v>
      </c>
      <c r="AN26" s="147">
        <f t="array" ref="AN26">(SUM(LEN($M26:$X26)-LEN(SUBSTITUTE($M26:$X26,"창원","")))/LEN("창원"))</f>
        <v>0</v>
      </c>
      <c r="AO26" s="147">
        <f t="array" ref="AO26">(SUM(LEN($M26:$X26)-LEN(SUBSTITUTE($M26:$X26,"전주","")))/LEN("전주"))</f>
        <v>0</v>
      </c>
      <c r="AP26" s="209">
        <f t="shared" ref="AP26" si="25">AQ26+AT26</f>
        <v>3</v>
      </c>
      <c r="AQ26" s="175">
        <f t="shared" ref="AQ26" si="26">AR26+AS26</f>
        <v>0</v>
      </c>
      <c r="AR26" s="174">
        <f t="shared" ref="AR26:AS26" si="27">$I26*AB26</f>
        <v>0</v>
      </c>
      <c r="AS26" s="174">
        <f t="shared" si="27"/>
        <v>0</v>
      </c>
      <c r="AT26" s="175">
        <f t="shared" ref="AT26" si="28">SUM(AU26:BE26)</f>
        <v>3</v>
      </c>
      <c r="AU26" s="174">
        <f t="shared" ref="AU26:BE26" si="29">$I26*AE26</f>
        <v>0</v>
      </c>
      <c r="AV26" s="174">
        <f t="shared" si="29"/>
        <v>0</v>
      </c>
      <c r="AW26" s="174">
        <f t="shared" si="29"/>
        <v>0</v>
      </c>
      <c r="AX26" s="174">
        <f t="shared" si="29"/>
        <v>3</v>
      </c>
      <c r="AY26" s="174">
        <f t="shared" si="29"/>
        <v>0</v>
      </c>
      <c r="AZ26" s="174">
        <f t="shared" si="29"/>
        <v>0</v>
      </c>
      <c r="BA26" s="174">
        <f t="shared" si="29"/>
        <v>0</v>
      </c>
      <c r="BB26" s="174">
        <f t="shared" si="29"/>
        <v>0</v>
      </c>
      <c r="BC26" s="174">
        <f t="shared" si="29"/>
        <v>0</v>
      </c>
      <c r="BD26" s="174">
        <f t="shared" si="29"/>
        <v>0</v>
      </c>
      <c r="BE26" s="174">
        <f t="shared" si="29"/>
        <v>0</v>
      </c>
      <c r="BI26" s="585" t="str">
        <f>IF(G26="","",VLOOKUP(G26,과정코드!$A$2:$B$494,2,0))</f>
        <v>COL0104549</v>
      </c>
      <c r="BJ26" s="614"/>
      <c r="BK26" s="218"/>
      <c r="BL26" s="218"/>
    </row>
    <row r="27" spans="1:64" s="39" customFormat="1" ht="30" customHeight="1">
      <c r="A27" s="822" t="s">
        <v>1328</v>
      </c>
      <c r="B27" s="40">
        <v>18</v>
      </c>
      <c r="C27" s="57" t="s">
        <v>130</v>
      </c>
      <c r="D27" s="41" t="s">
        <v>21</v>
      </c>
      <c r="E27" s="41" t="s">
        <v>21</v>
      </c>
      <c r="F27" s="41"/>
      <c r="G27" s="535" t="s">
        <v>878</v>
      </c>
      <c r="H27" s="93" t="str">
        <f t="shared" si="20"/>
        <v>바로가기</v>
      </c>
      <c r="I27" s="543">
        <v>3</v>
      </c>
      <c r="J27" s="120">
        <v>18</v>
      </c>
      <c r="K27" s="46">
        <v>580</v>
      </c>
      <c r="L27" s="46">
        <v>640</v>
      </c>
      <c r="M27" s="265"/>
      <c r="N27" s="51"/>
      <c r="O27" s="527"/>
      <c r="P27" s="272"/>
      <c r="Q27" s="275"/>
      <c r="R27" s="51"/>
      <c r="S27" s="265"/>
      <c r="T27" s="55"/>
      <c r="U27" s="264"/>
      <c r="V27" s="525" t="s">
        <v>875</v>
      </c>
      <c r="W27" s="526"/>
      <c r="X27" s="119"/>
      <c r="Y27" s="147">
        <f>COUNTA($M27:$X27)</f>
        <v>1</v>
      </c>
      <c r="Z27" s="149">
        <f t="shared" ref="Z27:Z29" si="30">AA27+AD27</f>
        <v>1</v>
      </c>
      <c r="AA27" s="150">
        <f t="shared" ref="AA27:AA29" si="31">AB27+AC27</f>
        <v>0</v>
      </c>
      <c r="AB27" s="147">
        <f t="array" ref="AB27">(SUM(LEN($M27:$X27)-LEN(SUBSTITUTE($M27:$X27,"역삼","")))/LEN("역삼"))</f>
        <v>0</v>
      </c>
      <c r="AC27" s="147">
        <f t="array" ref="AC27">SUM(SUM(LEN($M27:X27)-LEN(SUBSTITUTE($M27:X27,"선릉","")))/LEN("선릉"),SUM(LEN(M27:$X27)-LEN(SUBSTITUTE($M27:$X27,"가산","")))/LEN("가산"))</f>
        <v>0</v>
      </c>
      <c r="AD27" s="150">
        <f t="shared" ref="AD27:AD29" si="32">SUM(AE27:AO27)</f>
        <v>1</v>
      </c>
      <c r="AE27" s="147">
        <f t="array" ref="AE27">(SUM(LEN($M27:$X27)-LEN(SUBSTITUTE($M27:$X27,"대전","")))/LEN("대전"))</f>
        <v>0</v>
      </c>
      <c r="AF27" s="147">
        <f t="array" ref="AF27">(SUM(LEN($M27:$X27)-LEN(SUBSTITUTE($M27:$X27,"대구","")))/LEN("대구"))</f>
        <v>0</v>
      </c>
      <c r="AG27" s="147">
        <f t="array" ref="AG27">(SUM(LEN($M27:$X27)-LEN(SUBSTITUTE($M27:$X27,"부산","")))/LEN("부산"))</f>
        <v>0</v>
      </c>
      <c r="AH27" s="147">
        <f t="array" ref="AH27">(SUM(LEN($M27:$X27)-LEN(SUBSTITUTE($M27:$X27,"광주","")))/LEN("광주"))</f>
        <v>1</v>
      </c>
      <c r="AI27" s="147">
        <f t="array" ref="AI27">SUM(SUM(LEN($M27:$X27)-LEN(SUBSTITUTE($M27:$X27,"수원","")))/LEN("수원"),SUM(LEN($M27:$X27)-LEN(SUBSTITUTE($M27:$X27,"춘천","")))/LEN("춘천"),SUM(LEN($M27:$X27)-LEN(SUBSTITUTE($M27:$X27,"의정부","")))/LEN("의정부"),SUM(LEN($M27:$X27)-LEN(SUBSTITUTE($M27:$X27,"원주","")))/LEN("원주"))</f>
        <v>0</v>
      </c>
      <c r="AJ27" s="147">
        <f t="array" ref="AJ27">(SUM(LEN($M27:$X27)-LEN(SUBSTITUTE($M27:$X27,"청주","")))/LEN("청주"))</f>
        <v>0</v>
      </c>
      <c r="AK27" s="147">
        <f t="array" ref="AK27">(SUM(LEN($M27:$X27)-LEN(SUBSTITUTE($M27:$X27,"인천","")))/LEN("인천"))</f>
        <v>0</v>
      </c>
      <c r="AL27" s="147">
        <f t="array" ref="AL27">SUM(SUM(LEN($M27:X27)-LEN(SUBSTITUTE($M27:X27,"충북","")))/LEN("충북"),SUM(LEN(M27:$X27)-LEN(SUBSTITUTE($M27:$X27,"아산","")))/LEN("아산"))</f>
        <v>0</v>
      </c>
      <c r="AM27" s="147">
        <f t="array" ref="AM27">(SUM(LEN($M27:$X27)-LEN(SUBSTITUTE($M27:$X27,"울산","")))/LEN("울산"))</f>
        <v>0</v>
      </c>
      <c r="AN27" s="147">
        <f t="array" ref="AN27">(SUM(LEN($M27:$X27)-LEN(SUBSTITUTE($M27:$X27,"창원","")))/LEN("창원"))</f>
        <v>0</v>
      </c>
      <c r="AO27" s="147">
        <f t="array" ref="AO27">(SUM(LEN($M27:$X27)-LEN(SUBSTITUTE($M27:$X27,"전주","")))/LEN("전주"))</f>
        <v>0</v>
      </c>
      <c r="AP27" s="209">
        <f t="shared" ref="AP27:AP29" si="33">AQ27+AT27</f>
        <v>3</v>
      </c>
      <c r="AQ27" s="175">
        <f t="shared" ref="AQ27:AQ29" si="34">AR27+AS27</f>
        <v>0</v>
      </c>
      <c r="AR27" s="174">
        <f t="shared" ref="AR27:AS29" si="35">$I27*AB27</f>
        <v>0</v>
      </c>
      <c r="AS27" s="174">
        <f t="shared" si="35"/>
        <v>0</v>
      </c>
      <c r="AT27" s="175">
        <f t="shared" ref="AT27:AT29" si="36">SUM(AU27:BE27)</f>
        <v>3</v>
      </c>
      <c r="AU27" s="174">
        <f t="shared" ref="AU27:BE29" si="37">$I27*AE27</f>
        <v>0</v>
      </c>
      <c r="AV27" s="174">
        <f t="shared" si="37"/>
        <v>0</v>
      </c>
      <c r="AW27" s="174">
        <f t="shared" si="37"/>
        <v>0</v>
      </c>
      <c r="AX27" s="174">
        <f t="shared" si="37"/>
        <v>3</v>
      </c>
      <c r="AY27" s="174">
        <f t="shared" si="37"/>
        <v>0</v>
      </c>
      <c r="AZ27" s="174">
        <f t="shared" si="37"/>
        <v>0</v>
      </c>
      <c r="BA27" s="174">
        <f t="shared" si="37"/>
        <v>0</v>
      </c>
      <c r="BB27" s="174">
        <f t="shared" si="37"/>
        <v>0</v>
      </c>
      <c r="BC27" s="174">
        <f t="shared" si="37"/>
        <v>0</v>
      </c>
      <c r="BD27" s="174">
        <f t="shared" si="37"/>
        <v>0</v>
      </c>
      <c r="BE27" s="174">
        <f t="shared" si="37"/>
        <v>0</v>
      </c>
      <c r="BI27" s="585" t="str">
        <f>IF(G27="","",VLOOKUP(G27,과정코드!$A$2:$B$494,2,0))</f>
        <v>COL0104553</v>
      </c>
      <c r="BJ27" s="614"/>
    </row>
    <row r="28" spans="1:64" s="39" customFormat="1" ht="30" customHeight="1">
      <c r="A28" s="822"/>
      <c r="B28" s="40">
        <v>19</v>
      </c>
      <c r="C28" s="57" t="s">
        <v>130</v>
      </c>
      <c r="D28" s="41" t="s">
        <v>21</v>
      </c>
      <c r="E28" s="41" t="s">
        <v>21</v>
      </c>
      <c r="F28" s="41"/>
      <c r="G28" s="534" t="s">
        <v>178</v>
      </c>
      <c r="H28" s="93" t="str">
        <f t="shared" si="20"/>
        <v>바로가기</v>
      </c>
      <c r="I28" s="541">
        <v>3</v>
      </c>
      <c r="J28" s="50">
        <v>21</v>
      </c>
      <c r="K28" s="46">
        <v>620</v>
      </c>
      <c r="L28" s="46">
        <v>640</v>
      </c>
      <c r="M28" s="265"/>
      <c r="N28" s="55"/>
      <c r="O28" s="264"/>
      <c r="P28" s="528"/>
      <c r="Q28" s="527"/>
      <c r="R28" s="55"/>
      <c r="S28" s="265"/>
      <c r="T28" s="51"/>
      <c r="U28" s="264" t="s">
        <v>868</v>
      </c>
      <c r="V28" s="525"/>
      <c r="W28" s="266"/>
      <c r="X28" s="119"/>
      <c r="Y28" s="147">
        <f>COUNTA($M28:$X28)</f>
        <v>1</v>
      </c>
      <c r="Z28" s="149">
        <f t="shared" si="30"/>
        <v>1</v>
      </c>
      <c r="AA28" s="150">
        <f t="shared" si="31"/>
        <v>0</v>
      </c>
      <c r="AB28" s="147">
        <f t="array" ref="AB28">(SUM(LEN($M28:$X28)-LEN(SUBSTITUTE($M28:$X28,"역삼","")))/LEN("역삼"))</f>
        <v>0</v>
      </c>
      <c r="AC28" s="147">
        <f t="array" ref="AC28">SUM(SUM(LEN($M28:X28)-LEN(SUBSTITUTE($M28:X28,"선릉","")))/LEN("선릉"),SUM(LEN(M28:$X28)-LEN(SUBSTITUTE($M28:$X28,"가산","")))/LEN("가산"))</f>
        <v>0</v>
      </c>
      <c r="AD28" s="150">
        <f t="shared" si="32"/>
        <v>1</v>
      </c>
      <c r="AE28" s="147">
        <f t="array" ref="AE28">(SUM(LEN($M28:$X28)-LEN(SUBSTITUTE($M28:$X28,"대전","")))/LEN("대전"))</f>
        <v>0</v>
      </c>
      <c r="AF28" s="147">
        <f t="array" ref="AF28">(SUM(LEN($M28:$X28)-LEN(SUBSTITUTE($M28:$X28,"대구","")))/LEN("대구"))</f>
        <v>0</v>
      </c>
      <c r="AG28" s="147">
        <f t="array" ref="AG28">(SUM(LEN($M28:$X28)-LEN(SUBSTITUTE($M28:$X28,"부산","")))/LEN("부산"))</f>
        <v>0</v>
      </c>
      <c r="AH28" s="147">
        <f t="array" ref="AH28">(SUM(LEN($M28:$X28)-LEN(SUBSTITUTE($M28:$X28,"광주","")))/LEN("광주"))</f>
        <v>1</v>
      </c>
      <c r="AI28" s="147">
        <f t="array" ref="AI28">SUM(SUM(LEN($M28:$X28)-LEN(SUBSTITUTE($M28:$X28,"수원","")))/LEN("수원"),SUM(LEN($M28:$X28)-LEN(SUBSTITUTE($M28:$X28,"춘천","")))/LEN("춘천"),SUM(LEN($M28:$X28)-LEN(SUBSTITUTE($M28:$X28,"의정부","")))/LEN("의정부"),SUM(LEN($M28:$X28)-LEN(SUBSTITUTE($M28:$X28,"원주","")))/LEN("원주"))</f>
        <v>0</v>
      </c>
      <c r="AJ28" s="147">
        <f t="array" ref="AJ28">(SUM(LEN($M28:$X28)-LEN(SUBSTITUTE($M28:$X28,"청주","")))/LEN("청주"))</f>
        <v>0</v>
      </c>
      <c r="AK28" s="147">
        <f t="array" ref="AK28">(SUM(LEN($M28:$X28)-LEN(SUBSTITUTE($M28:$X28,"인천","")))/LEN("인천"))</f>
        <v>0</v>
      </c>
      <c r="AL28" s="147">
        <f t="array" ref="AL28">SUM(SUM(LEN($M28:X28)-LEN(SUBSTITUTE($M28:X28,"충북","")))/LEN("충북"),SUM(LEN(M28:$X28)-LEN(SUBSTITUTE($M28:$X28,"아산","")))/LEN("아산"))</f>
        <v>0</v>
      </c>
      <c r="AM28" s="147">
        <f t="array" ref="AM28">(SUM(LEN($M28:$X28)-LEN(SUBSTITUTE($M28:$X28,"울산","")))/LEN("울산"))</f>
        <v>0</v>
      </c>
      <c r="AN28" s="147">
        <f t="array" ref="AN28">(SUM(LEN($M28:$X28)-LEN(SUBSTITUTE($M28:$X28,"창원","")))/LEN("창원"))</f>
        <v>0</v>
      </c>
      <c r="AO28" s="147">
        <f t="array" ref="AO28">(SUM(LEN($M28:$X28)-LEN(SUBSTITUTE($M28:$X28,"전주","")))/LEN("전주"))</f>
        <v>0</v>
      </c>
      <c r="AP28" s="209">
        <f t="shared" si="33"/>
        <v>3</v>
      </c>
      <c r="AQ28" s="175">
        <f t="shared" si="34"/>
        <v>0</v>
      </c>
      <c r="AR28" s="174">
        <f t="shared" si="35"/>
        <v>0</v>
      </c>
      <c r="AS28" s="174">
        <f t="shared" si="35"/>
        <v>0</v>
      </c>
      <c r="AT28" s="175">
        <f t="shared" si="36"/>
        <v>3</v>
      </c>
      <c r="AU28" s="174">
        <f t="shared" si="37"/>
        <v>0</v>
      </c>
      <c r="AV28" s="174">
        <f t="shared" si="37"/>
        <v>0</v>
      </c>
      <c r="AW28" s="174">
        <f t="shared" si="37"/>
        <v>0</v>
      </c>
      <c r="AX28" s="174">
        <f t="shared" si="37"/>
        <v>3</v>
      </c>
      <c r="AY28" s="174">
        <f t="shared" si="37"/>
        <v>0</v>
      </c>
      <c r="AZ28" s="174">
        <f t="shared" si="37"/>
        <v>0</v>
      </c>
      <c r="BA28" s="174">
        <f t="shared" si="37"/>
        <v>0</v>
      </c>
      <c r="BB28" s="174">
        <f t="shared" si="37"/>
        <v>0</v>
      </c>
      <c r="BC28" s="174">
        <f t="shared" si="37"/>
        <v>0</v>
      </c>
      <c r="BD28" s="174">
        <f t="shared" si="37"/>
        <v>0</v>
      </c>
      <c r="BE28" s="174">
        <f t="shared" si="37"/>
        <v>0</v>
      </c>
      <c r="BI28" s="585" t="str">
        <f>IF(G28="","",VLOOKUP(G28,과정코드!$A$2:$B$494,2,0))</f>
        <v>COL0104556</v>
      </c>
      <c r="BJ28" s="614"/>
    </row>
    <row r="29" spans="1:64" s="39" customFormat="1" ht="30" customHeight="1">
      <c r="A29" s="822"/>
      <c r="B29" s="40">
        <v>20</v>
      </c>
      <c r="C29" s="57" t="s">
        <v>130</v>
      </c>
      <c r="D29" s="41" t="s">
        <v>21</v>
      </c>
      <c r="E29" s="41" t="s">
        <v>21</v>
      </c>
      <c r="F29" s="41"/>
      <c r="G29" s="534" t="s">
        <v>234</v>
      </c>
      <c r="H29" s="93" t="str">
        <f t="shared" si="20"/>
        <v>바로가기</v>
      </c>
      <c r="I29" s="541">
        <v>2</v>
      </c>
      <c r="J29" s="50">
        <v>14</v>
      </c>
      <c r="K29" s="46">
        <v>490</v>
      </c>
      <c r="L29" s="46">
        <v>540</v>
      </c>
      <c r="M29" s="266"/>
      <c r="N29" s="525"/>
      <c r="O29" s="526"/>
      <c r="P29" s="525"/>
      <c r="Q29" s="526" t="s">
        <v>2032</v>
      </c>
      <c r="R29" s="525"/>
      <c r="S29" s="526"/>
      <c r="T29" s="413"/>
      <c r="U29" s="526" t="s">
        <v>819</v>
      </c>
      <c r="V29" s="449"/>
      <c r="W29" s="526"/>
      <c r="X29" s="525"/>
      <c r="Y29" s="147">
        <v>15</v>
      </c>
      <c r="Z29" s="149">
        <f t="shared" si="30"/>
        <v>2</v>
      </c>
      <c r="AA29" s="150">
        <f t="shared" si="31"/>
        <v>0</v>
      </c>
      <c r="AB29" s="147">
        <f t="array" ref="AB29">(SUM(LEN($M29:$X29)-LEN(SUBSTITUTE($M29:$X29,"역삼","")))/LEN("역삼"))</f>
        <v>0</v>
      </c>
      <c r="AC29" s="147">
        <f t="array" ref="AC29">SUM(SUM(LEN($M29:X29)-LEN(SUBSTITUTE($M29:X29,"선릉","")))/LEN("선릉"),SUM(LEN(M29:$X29)-LEN(SUBSTITUTE($M29:$X29,"가산","")))/LEN("가산"))</f>
        <v>0</v>
      </c>
      <c r="AD29" s="150">
        <f t="shared" si="32"/>
        <v>2</v>
      </c>
      <c r="AE29" s="147">
        <f t="array" ref="AE29">(SUM(LEN($M29:$X29)-LEN(SUBSTITUTE($M29:$X29,"대전","")))/LEN("대전"))</f>
        <v>0</v>
      </c>
      <c r="AF29" s="147">
        <f t="array" ref="AF29">(SUM(LEN($M29:$X29)-LEN(SUBSTITUTE($M29:$X29,"대구","")))/LEN("대구"))</f>
        <v>0</v>
      </c>
      <c r="AG29" s="147">
        <f t="array" ref="AG29">(SUM(LEN($M29:$X29)-LEN(SUBSTITUTE($M29:$X29,"부산","")))/LEN("부산"))</f>
        <v>0</v>
      </c>
      <c r="AH29" s="147">
        <f t="array" ref="AH29">(SUM(LEN($M29:$X29)-LEN(SUBSTITUTE($M29:$X29,"광주","")))/LEN("광주"))</f>
        <v>2</v>
      </c>
      <c r="AI29" s="147">
        <f t="array" ref="AI29">SUM(SUM(LEN($M29:$X29)-LEN(SUBSTITUTE($M29:$X29,"수원","")))/LEN("수원"),SUM(LEN($M29:$X29)-LEN(SUBSTITUTE($M29:$X29,"춘천","")))/LEN("춘천"),SUM(LEN($M29:$X29)-LEN(SUBSTITUTE($M29:$X29,"의정부","")))/LEN("의정부"),SUM(LEN($M29:$X29)-LEN(SUBSTITUTE($M29:$X29,"원주","")))/LEN("원주"))</f>
        <v>0</v>
      </c>
      <c r="AJ29" s="147">
        <f t="array" ref="AJ29">(SUM(LEN($M29:$X29)-LEN(SUBSTITUTE($M29:$X29,"청주","")))/LEN("청주"))</f>
        <v>0</v>
      </c>
      <c r="AK29" s="147">
        <f t="array" ref="AK29">(SUM(LEN($M29:$X29)-LEN(SUBSTITUTE($M29:$X29,"인천","")))/LEN("인천"))</f>
        <v>0</v>
      </c>
      <c r="AL29" s="147">
        <f t="array" ref="AL29">SUM(SUM(LEN($M29:X29)-LEN(SUBSTITUTE($M29:X29,"충북","")))/LEN("충북"),SUM(LEN(M29:$X29)-LEN(SUBSTITUTE($M29:$X29,"아산","")))/LEN("아산"))</f>
        <v>0</v>
      </c>
      <c r="AM29" s="147">
        <f t="array" ref="AM29">(SUM(LEN($M29:$X29)-LEN(SUBSTITUTE($M29:$X29,"울산","")))/LEN("울산"))</f>
        <v>0</v>
      </c>
      <c r="AN29" s="147">
        <f t="array" ref="AN29">(SUM(LEN($M29:$X29)-LEN(SUBSTITUTE($M29:$X29,"창원","")))/LEN("창원"))</f>
        <v>0</v>
      </c>
      <c r="AO29" s="147">
        <f t="array" ref="AO29">(SUM(LEN($M29:$X29)-LEN(SUBSTITUTE($M29:$X29,"전주","")))/LEN("전주"))</f>
        <v>0</v>
      </c>
      <c r="AP29" s="209">
        <f t="shared" si="33"/>
        <v>4</v>
      </c>
      <c r="AQ29" s="175">
        <f t="shared" si="34"/>
        <v>0</v>
      </c>
      <c r="AR29" s="174">
        <f t="shared" si="35"/>
        <v>0</v>
      </c>
      <c r="AS29" s="174">
        <f t="shared" si="35"/>
        <v>0</v>
      </c>
      <c r="AT29" s="175">
        <f t="shared" si="36"/>
        <v>4</v>
      </c>
      <c r="AU29" s="174">
        <f t="shared" si="37"/>
        <v>0</v>
      </c>
      <c r="AV29" s="174">
        <f t="shared" si="37"/>
        <v>0</v>
      </c>
      <c r="AW29" s="174">
        <f t="shared" si="37"/>
        <v>0</v>
      </c>
      <c r="AX29" s="174">
        <f t="shared" si="37"/>
        <v>4</v>
      </c>
      <c r="AY29" s="174">
        <f t="shared" si="37"/>
        <v>0</v>
      </c>
      <c r="AZ29" s="174">
        <f t="shared" si="37"/>
        <v>0</v>
      </c>
      <c r="BA29" s="174">
        <f t="shared" si="37"/>
        <v>0</v>
      </c>
      <c r="BB29" s="174">
        <f t="shared" si="37"/>
        <v>0</v>
      </c>
      <c r="BC29" s="174">
        <f t="shared" si="37"/>
        <v>0</v>
      </c>
      <c r="BD29" s="174">
        <f t="shared" si="37"/>
        <v>0</v>
      </c>
      <c r="BE29" s="174">
        <f t="shared" si="37"/>
        <v>0</v>
      </c>
      <c r="BI29" s="585" t="str">
        <f>IF(G29="","",VLOOKUP(G29,과정코드!$A$2:$B$494,2,0))</f>
        <v>COL0104557</v>
      </c>
      <c r="BJ29" s="614"/>
    </row>
    <row r="30" spans="1:64" s="39" customFormat="1" ht="30" customHeight="1">
      <c r="A30" s="711"/>
      <c r="B30" s="40">
        <v>21</v>
      </c>
      <c r="C30" s="57" t="s">
        <v>130</v>
      </c>
      <c r="D30" s="41" t="s">
        <v>21</v>
      </c>
      <c r="E30" s="41"/>
      <c r="F30" s="41"/>
      <c r="G30" s="534" t="s">
        <v>825</v>
      </c>
      <c r="H30" s="93" t="str">
        <f t="shared" si="20"/>
        <v>바로가기</v>
      </c>
      <c r="I30" s="542">
        <v>2</v>
      </c>
      <c r="J30" s="553">
        <v>14</v>
      </c>
      <c r="K30" s="121">
        <v>490</v>
      </c>
      <c r="L30" s="121">
        <v>540</v>
      </c>
      <c r="M30" s="268"/>
      <c r="N30" s="271" t="s">
        <v>824</v>
      </c>
      <c r="O30" s="556"/>
      <c r="P30" s="553"/>
      <c r="Q30" s="556"/>
      <c r="R30" s="553"/>
      <c r="S30" s="556"/>
      <c r="T30" s="413"/>
      <c r="U30" s="556"/>
      <c r="V30" s="449"/>
      <c r="W30" s="556"/>
      <c r="X30" s="553"/>
      <c r="Y30" s="147"/>
      <c r="Z30" s="149"/>
      <c r="AA30" s="150"/>
      <c r="AB30" s="147"/>
      <c r="AC30" s="147"/>
      <c r="AD30" s="150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209"/>
      <c r="AQ30" s="175"/>
      <c r="AR30" s="174"/>
      <c r="AS30" s="174"/>
      <c r="AT30" s="175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I30" s="585" t="str">
        <f>IF(G30="","",VLOOKUP(G30,과정코드!$A$2:$B$494,2,0))</f>
        <v>COL0104574</v>
      </c>
      <c r="BJ30" s="614"/>
    </row>
    <row r="31" spans="1:64" s="39" customFormat="1" ht="30" customHeight="1">
      <c r="A31" s="822" t="s">
        <v>2033</v>
      </c>
      <c r="B31" s="40">
        <v>22</v>
      </c>
      <c r="C31" s="57" t="s">
        <v>130</v>
      </c>
      <c r="D31" s="41" t="s">
        <v>21</v>
      </c>
      <c r="E31" s="41" t="s">
        <v>21</v>
      </c>
      <c r="F31" s="41"/>
      <c r="G31" s="537" t="s">
        <v>1655</v>
      </c>
      <c r="H31" s="93" t="str">
        <f t="shared" si="20"/>
        <v>바로가기</v>
      </c>
      <c r="I31" s="542">
        <v>2</v>
      </c>
      <c r="J31" s="525">
        <v>15</v>
      </c>
      <c r="K31" s="121">
        <v>530</v>
      </c>
      <c r="L31" s="46">
        <v>580</v>
      </c>
      <c r="M31" s="268"/>
      <c r="N31" s="271"/>
      <c r="O31" s="268" t="s">
        <v>2034</v>
      </c>
      <c r="P31" s="271"/>
      <c r="Q31" s="268"/>
      <c r="R31" s="269"/>
      <c r="S31" s="270"/>
      <c r="T31" s="269"/>
      <c r="U31" s="268"/>
      <c r="V31" s="269"/>
      <c r="W31" s="270"/>
      <c r="X31" s="269" t="s">
        <v>819</v>
      </c>
      <c r="Y31" s="147">
        <v>16</v>
      </c>
      <c r="Z31" s="149">
        <f t="shared" ref="Z31:Z32" si="38">AA31+AD31</f>
        <v>2</v>
      </c>
      <c r="AA31" s="150">
        <f t="shared" ref="AA31:AA32" si="39">AB31+AC31</f>
        <v>0</v>
      </c>
      <c r="AB31" s="147">
        <f t="array" ref="AB31">(SUM(LEN($M31:$X31)-LEN(SUBSTITUTE($M31:$X31,"역삼","")))/LEN("역삼"))</f>
        <v>0</v>
      </c>
      <c r="AC31" s="147">
        <f t="array" ref="AC31">SUM(SUM(LEN($M31:X31)-LEN(SUBSTITUTE($M31:X31,"선릉","")))/LEN("선릉"),SUM(LEN(M31:$X31)-LEN(SUBSTITUTE($M31:$X31,"가산","")))/LEN("가산"))</f>
        <v>0</v>
      </c>
      <c r="AD31" s="150">
        <f t="shared" ref="AD31:AD32" si="40">SUM(AE31:AO31)</f>
        <v>2</v>
      </c>
      <c r="AE31" s="147">
        <f t="array" ref="AE31">(SUM(LEN($M31:$X31)-LEN(SUBSTITUTE($M31:$X31,"대전","")))/LEN("대전"))</f>
        <v>0</v>
      </c>
      <c r="AF31" s="147">
        <f t="array" ref="AF31">(SUM(LEN($M31:$X31)-LEN(SUBSTITUTE($M31:$X31,"대구","")))/LEN("대구"))</f>
        <v>0</v>
      </c>
      <c r="AG31" s="147">
        <f t="array" ref="AG31">(SUM(LEN($M31:$X31)-LEN(SUBSTITUTE($M31:$X31,"부산","")))/LEN("부산"))</f>
        <v>0</v>
      </c>
      <c r="AH31" s="147">
        <f t="array" ref="AH31">(SUM(LEN($M31:$X31)-LEN(SUBSTITUTE($M31:$X31,"광주","")))/LEN("광주"))</f>
        <v>2</v>
      </c>
      <c r="AI31" s="147">
        <f t="array" ref="AI31">SUM(SUM(LEN($M31:$X31)-LEN(SUBSTITUTE($M31:$X31,"수원","")))/LEN("수원"),SUM(LEN($M31:$X31)-LEN(SUBSTITUTE($M31:$X31,"춘천","")))/LEN("춘천"),SUM(LEN($M31:$X31)-LEN(SUBSTITUTE($M31:$X31,"의정부","")))/LEN("의정부"),SUM(LEN($M31:$X31)-LEN(SUBSTITUTE($M31:$X31,"원주","")))/LEN("원주"))</f>
        <v>0</v>
      </c>
      <c r="AJ31" s="147">
        <f t="array" ref="AJ31">(SUM(LEN($M31:$X31)-LEN(SUBSTITUTE($M31:$X31,"청주","")))/LEN("청주"))</f>
        <v>0</v>
      </c>
      <c r="AK31" s="147">
        <f t="array" ref="AK31">(SUM(LEN($M31:$X31)-LEN(SUBSTITUTE($M31:$X31,"인천","")))/LEN("인천"))</f>
        <v>0</v>
      </c>
      <c r="AL31" s="147">
        <f t="array" ref="AL31">SUM(SUM(LEN($M31:X31)-LEN(SUBSTITUTE($M31:X31,"충북","")))/LEN("충북"),SUM(LEN(M31:$X31)-LEN(SUBSTITUTE($M31:$X31,"아산","")))/LEN("아산"))</f>
        <v>0</v>
      </c>
      <c r="AM31" s="147">
        <f t="array" ref="AM31">(SUM(LEN($M31:$X31)-LEN(SUBSTITUTE($M31:$X31,"울산","")))/LEN("울산"))</f>
        <v>0</v>
      </c>
      <c r="AN31" s="147">
        <f t="array" ref="AN31">(SUM(LEN($M31:$X31)-LEN(SUBSTITUTE($M31:$X31,"창원","")))/LEN("창원"))</f>
        <v>0</v>
      </c>
      <c r="AO31" s="147">
        <f t="array" ref="AO31">(SUM(LEN($M31:$X31)-LEN(SUBSTITUTE($M31:$X31,"전주","")))/LEN("전주"))</f>
        <v>0</v>
      </c>
      <c r="AP31" s="209">
        <f t="shared" ref="AP31:AP32" si="41">AQ31+AT31</f>
        <v>4</v>
      </c>
      <c r="AQ31" s="175">
        <f t="shared" ref="AQ31:AQ32" si="42">AR31+AS31</f>
        <v>0</v>
      </c>
      <c r="AR31" s="174">
        <f t="shared" ref="AR31:AS32" si="43">$I31*AB31</f>
        <v>0</v>
      </c>
      <c r="AS31" s="174">
        <f t="shared" si="43"/>
        <v>0</v>
      </c>
      <c r="AT31" s="175">
        <f t="shared" ref="AT31:AT32" si="44">SUM(AU31:BE31)</f>
        <v>4</v>
      </c>
      <c r="AU31" s="174">
        <f t="shared" ref="AU31:BE32" si="45">$I31*AE31</f>
        <v>0</v>
      </c>
      <c r="AV31" s="174">
        <f t="shared" si="45"/>
        <v>0</v>
      </c>
      <c r="AW31" s="174">
        <f t="shared" si="45"/>
        <v>0</v>
      </c>
      <c r="AX31" s="174">
        <f t="shared" si="45"/>
        <v>4</v>
      </c>
      <c r="AY31" s="174">
        <f t="shared" si="45"/>
        <v>0</v>
      </c>
      <c r="AZ31" s="174">
        <f t="shared" si="45"/>
        <v>0</v>
      </c>
      <c r="BA31" s="174">
        <f t="shared" si="45"/>
        <v>0</v>
      </c>
      <c r="BB31" s="174">
        <f t="shared" si="45"/>
        <v>0</v>
      </c>
      <c r="BC31" s="174">
        <f t="shared" si="45"/>
        <v>0</v>
      </c>
      <c r="BD31" s="174">
        <f t="shared" si="45"/>
        <v>0</v>
      </c>
      <c r="BE31" s="174">
        <f t="shared" si="45"/>
        <v>0</v>
      </c>
      <c r="BI31" s="585" t="str">
        <f>IF(G31="","",VLOOKUP(G31,과정코드!$A$2:$B$494,2,0))</f>
        <v>COL0104575</v>
      </c>
      <c r="BJ31" s="614"/>
    </row>
    <row r="32" spans="1:64" s="39" customFormat="1" ht="30" customHeight="1">
      <c r="A32" s="822"/>
      <c r="B32" s="40">
        <v>23</v>
      </c>
      <c r="C32" s="56"/>
      <c r="D32" s="41" t="s">
        <v>21</v>
      </c>
      <c r="E32" s="56"/>
      <c r="F32" s="56"/>
      <c r="G32" s="534" t="s">
        <v>1928</v>
      </c>
      <c r="H32" s="93" t="str">
        <f t="shared" si="20"/>
        <v>바로가기</v>
      </c>
      <c r="I32" s="542">
        <v>4</v>
      </c>
      <c r="J32" s="525">
        <v>30</v>
      </c>
      <c r="K32" s="121">
        <v>840</v>
      </c>
      <c r="L32" s="121">
        <v>900</v>
      </c>
      <c r="M32" s="270" t="s">
        <v>815</v>
      </c>
      <c r="N32" s="271"/>
      <c r="O32" s="268"/>
      <c r="P32" s="271"/>
      <c r="Q32" s="270"/>
      <c r="R32" s="269"/>
      <c r="S32" s="270"/>
      <c r="T32" s="269"/>
      <c r="U32" s="268"/>
      <c r="V32" s="269"/>
      <c r="W32" s="270"/>
      <c r="X32" s="269"/>
      <c r="Y32" s="147">
        <v>8</v>
      </c>
      <c r="Z32" s="149">
        <f t="shared" si="38"/>
        <v>1</v>
      </c>
      <c r="AA32" s="150">
        <f t="shared" si="39"/>
        <v>0</v>
      </c>
      <c r="AB32" s="147">
        <f t="array" ref="AB32">(SUM(LEN($M32:$X32)-LEN(SUBSTITUTE($M32:$X32,"역삼","")))/LEN("역삼"))</f>
        <v>0</v>
      </c>
      <c r="AC32" s="147">
        <f t="array" ref="AC32">SUM(SUM(LEN($M32:X32)-LEN(SUBSTITUTE($M32:X32,"선릉","")))/LEN("선릉"),SUM(LEN(M32:$X32)-LEN(SUBSTITUTE($M32:$X32,"가산","")))/LEN("가산"))</f>
        <v>0</v>
      </c>
      <c r="AD32" s="150">
        <f t="shared" si="40"/>
        <v>1</v>
      </c>
      <c r="AE32" s="147">
        <f t="array" ref="AE32">(SUM(LEN($M32:$X32)-LEN(SUBSTITUTE($M32:$X32,"대전","")))/LEN("대전"))</f>
        <v>0</v>
      </c>
      <c r="AF32" s="147">
        <f t="array" ref="AF32">(SUM(LEN($M32:$X32)-LEN(SUBSTITUTE($M32:$X32,"대구","")))/LEN("대구"))</f>
        <v>0</v>
      </c>
      <c r="AG32" s="147">
        <f t="array" ref="AG32">(SUM(LEN($M32:$X32)-LEN(SUBSTITUTE($M32:$X32,"부산","")))/LEN("부산"))</f>
        <v>0</v>
      </c>
      <c r="AH32" s="147">
        <f t="array" ref="AH32">(SUM(LEN($M32:$X32)-LEN(SUBSTITUTE($M32:$X32,"광주","")))/LEN("광주"))</f>
        <v>1</v>
      </c>
      <c r="AI32" s="147">
        <f t="array" ref="AI32">SUM(SUM(LEN($M32:$X32)-LEN(SUBSTITUTE($M32:$X32,"수원","")))/LEN("수원"),SUM(LEN($M32:$X32)-LEN(SUBSTITUTE($M32:$X32,"춘천","")))/LEN("춘천"),SUM(LEN($M32:$X32)-LEN(SUBSTITUTE($M32:$X32,"의정부","")))/LEN("의정부"),SUM(LEN($M32:$X32)-LEN(SUBSTITUTE($M32:$X32,"원주","")))/LEN("원주"))</f>
        <v>0</v>
      </c>
      <c r="AJ32" s="147">
        <f t="array" ref="AJ32">(SUM(LEN($M32:$X32)-LEN(SUBSTITUTE($M32:$X32,"청주","")))/LEN("청주"))</f>
        <v>0</v>
      </c>
      <c r="AK32" s="147">
        <f t="array" ref="AK32">(SUM(LEN($M32:$X32)-LEN(SUBSTITUTE($M32:$X32,"인천","")))/LEN("인천"))</f>
        <v>0</v>
      </c>
      <c r="AL32" s="147">
        <f t="array" ref="AL32">SUM(SUM(LEN($M32:X32)-LEN(SUBSTITUTE($M32:X32,"충북","")))/LEN("충북"),SUM(LEN(M32:$X32)-LEN(SUBSTITUTE($M32:$X32,"아산","")))/LEN("아산"))</f>
        <v>0</v>
      </c>
      <c r="AM32" s="147">
        <f t="array" ref="AM32">(SUM(LEN($M32:$X32)-LEN(SUBSTITUTE($M32:$X32,"울산","")))/LEN("울산"))</f>
        <v>0</v>
      </c>
      <c r="AN32" s="147">
        <f t="array" ref="AN32">(SUM(LEN($M32:$X32)-LEN(SUBSTITUTE($M32:$X32,"창원","")))/LEN("창원"))</f>
        <v>0</v>
      </c>
      <c r="AO32" s="147">
        <f t="array" ref="AO32">(SUM(LEN($M32:$X32)-LEN(SUBSTITUTE($M32:$X32,"전주","")))/LEN("전주"))</f>
        <v>0</v>
      </c>
      <c r="AP32" s="209">
        <f t="shared" si="41"/>
        <v>4</v>
      </c>
      <c r="AQ32" s="175">
        <f t="shared" si="42"/>
        <v>0</v>
      </c>
      <c r="AR32" s="174">
        <f t="shared" si="43"/>
        <v>0</v>
      </c>
      <c r="AS32" s="174">
        <f t="shared" si="43"/>
        <v>0</v>
      </c>
      <c r="AT32" s="175">
        <f t="shared" si="44"/>
        <v>4</v>
      </c>
      <c r="AU32" s="174">
        <f t="shared" si="45"/>
        <v>0</v>
      </c>
      <c r="AV32" s="174">
        <f t="shared" si="45"/>
        <v>0</v>
      </c>
      <c r="AW32" s="174">
        <f t="shared" si="45"/>
        <v>0</v>
      </c>
      <c r="AX32" s="174">
        <f t="shared" si="45"/>
        <v>4</v>
      </c>
      <c r="AY32" s="174">
        <f t="shared" si="45"/>
        <v>0</v>
      </c>
      <c r="AZ32" s="174">
        <f t="shared" si="45"/>
        <v>0</v>
      </c>
      <c r="BA32" s="174">
        <f t="shared" si="45"/>
        <v>0</v>
      </c>
      <c r="BB32" s="174">
        <f t="shared" si="45"/>
        <v>0</v>
      </c>
      <c r="BC32" s="174">
        <f t="shared" si="45"/>
        <v>0</v>
      </c>
      <c r="BD32" s="174">
        <f t="shared" si="45"/>
        <v>0</v>
      </c>
      <c r="BE32" s="174">
        <f t="shared" si="45"/>
        <v>0</v>
      </c>
      <c r="BI32" s="585" t="str">
        <f>IF(G32="","",VLOOKUP(G32,과정코드!$A$2:$B$494,2,0))</f>
        <v>COL0104577</v>
      </c>
      <c r="BJ32" s="614"/>
      <c r="BK32" s="597"/>
    </row>
    <row r="33" spans="1:63" s="39" customFormat="1" ht="30" customHeight="1">
      <c r="A33" s="86" t="s">
        <v>1650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214" t="s">
        <v>16</v>
      </c>
      <c r="N33" s="214" t="s">
        <v>7</v>
      </c>
      <c r="O33" s="214" t="s">
        <v>9</v>
      </c>
      <c r="P33" s="214" t="s">
        <v>1</v>
      </c>
      <c r="Q33" s="214" t="s">
        <v>14</v>
      </c>
      <c r="R33" s="214" t="s">
        <v>0</v>
      </c>
      <c r="S33" s="214" t="s">
        <v>17</v>
      </c>
      <c r="T33" s="214" t="s">
        <v>13</v>
      </c>
      <c r="U33" s="214" t="s">
        <v>2</v>
      </c>
      <c r="V33" s="214" t="s">
        <v>11</v>
      </c>
      <c r="W33" s="214" t="s">
        <v>8</v>
      </c>
      <c r="X33" s="214" t="s">
        <v>19</v>
      </c>
      <c r="Y33" s="152">
        <f t="shared" ref="Y33:AQ33" si="46">SUM(Y34:Y36)</f>
        <v>2</v>
      </c>
      <c r="Z33" s="152">
        <f t="shared" si="46"/>
        <v>2</v>
      </c>
      <c r="AA33" s="152">
        <f t="shared" si="46"/>
        <v>0</v>
      </c>
      <c r="AB33" s="152">
        <f t="shared" si="46"/>
        <v>0</v>
      </c>
      <c r="AC33" s="152">
        <f t="shared" si="46"/>
        <v>0</v>
      </c>
      <c r="AD33" s="152">
        <f t="shared" si="46"/>
        <v>2</v>
      </c>
      <c r="AE33" s="152">
        <f t="shared" si="46"/>
        <v>0</v>
      </c>
      <c r="AF33" s="152">
        <f t="shared" si="46"/>
        <v>0</v>
      </c>
      <c r="AG33" s="152">
        <f t="shared" si="46"/>
        <v>0</v>
      </c>
      <c r="AH33" s="152">
        <f t="shared" si="46"/>
        <v>2</v>
      </c>
      <c r="AI33" s="152">
        <f t="shared" si="46"/>
        <v>0</v>
      </c>
      <c r="AJ33" s="152">
        <f t="shared" si="46"/>
        <v>0</v>
      </c>
      <c r="AK33" s="152">
        <f t="shared" si="46"/>
        <v>0</v>
      </c>
      <c r="AL33" s="152">
        <f t="shared" si="46"/>
        <v>0</v>
      </c>
      <c r="AM33" s="152">
        <f t="shared" si="46"/>
        <v>0</v>
      </c>
      <c r="AN33" s="152">
        <f t="shared" si="46"/>
        <v>0</v>
      </c>
      <c r="AO33" s="152">
        <f t="shared" si="46"/>
        <v>0</v>
      </c>
      <c r="AP33" s="152">
        <f t="shared" si="46"/>
        <v>4</v>
      </c>
      <c r="AQ33" s="152">
        <f t="shared" si="46"/>
        <v>0</v>
      </c>
      <c r="AR33" s="152"/>
      <c r="AS33" s="152"/>
      <c r="AT33" s="152">
        <f t="shared" ref="AT33:BE33" si="47">SUM(AT34:AT36)</f>
        <v>4</v>
      </c>
      <c r="AU33" s="152">
        <f t="shared" si="47"/>
        <v>0</v>
      </c>
      <c r="AV33" s="152">
        <f t="shared" si="47"/>
        <v>0</v>
      </c>
      <c r="AW33" s="152">
        <f t="shared" si="47"/>
        <v>0</v>
      </c>
      <c r="AX33" s="152">
        <f t="shared" si="47"/>
        <v>4</v>
      </c>
      <c r="AY33" s="152">
        <f t="shared" si="47"/>
        <v>0</v>
      </c>
      <c r="AZ33" s="152">
        <f t="shared" si="47"/>
        <v>0</v>
      </c>
      <c r="BA33" s="152">
        <f t="shared" si="47"/>
        <v>0</v>
      </c>
      <c r="BB33" s="152">
        <f t="shared" si="47"/>
        <v>0</v>
      </c>
      <c r="BC33" s="152">
        <f t="shared" si="47"/>
        <v>0</v>
      </c>
      <c r="BD33" s="152">
        <f t="shared" si="47"/>
        <v>0</v>
      </c>
      <c r="BE33" s="152">
        <f t="shared" si="47"/>
        <v>0</v>
      </c>
      <c r="BI33" s="585" t="str">
        <f>IF(G33="","",VLOOKUP(G33,과정코드!$A$2:$B$494,2,0))</f>
        <v/>
      </c>
      <c r="BJ33" s="614"/>
    </row>
    <row r="34" spans="1:63" s="585" customFormat="1" ht="30" customHeight="1">
      <c r="A34" s="868" t="s">
        <v>2035</v>
      </c>
      <c r="B34" s="657">
        <v>24</v>
      </c>
      <c r="C34" s="427"/>
      <c r="D34" s="607" t="s">
        <v>21</v>
      </c>
      <c r="E34" s="607"/>
      <c r="F34" s="448"/>
      <c r="G34" s="359" t="s">
        <v>1651</v>
      </c>
      <c r="H34" s="93" t="str">
        <f t="shared" ref="H34" si="48">IFERROR(HYPERLINK("https://www.ksaedu.or.kr/front/btoc/crs/off/crssesDetail.html?crscd="&amp;BI34,"바로가기"),"")</f>
        <v>바로가기</v>
      </c>
      <c r="I34" s="414">
        <v>3</v>
      </c>
      <c r="J34" s="341">
        <v>18</v>
      </c>
      <c r="K34" s="373">
        <v>1200</v>
      </c>
      <c r="L34" s="373">
        <v>1200</v>
      </c>
      <c r="M34" s="660"/>
      <c r="N34" s="349"/>
      <c r="O34" s="660"/>
      <c r="P34" s="349"/>
      <c r="Q34" s="660"/>
      <c r="R34" s="349"/>
      <c r="S34" s="660"/>
      <c r="T34" s="349"/>
      <c r="U34" s="660"/>
      <c r="V34" s="349" t="s">
        <v>1307</v>
      </c>
      <c r="W34" s="660"/>
      <c r="X34" s="349"/>
      <c r="Y34" s="658"/>
      <c r="Z34" s="659"/>
      <c r="AA34" s="659"/>
      <c r="BI34" s="585" t="str">
        <f>IF(G34="","",VLOOKUP(G34,과정코드!$A$2:$B$494,2,0))</f>
        <v>COL0104795</v>
      </c>
      <c r="BJ34" s="614"/>
    </row>
    <row r="35" spans="1:63" s="38" customFormat="1" ht="30" customHeight="1">
      <c r="A35" s="86" t="s">
        <v>1244</v>
      </c>
      <c r="B35" s="87"/>
      <c r="C35" s="87"/>
      <c r="D35" s="87"/>
      <c r="E35" s="87"/>
      <c r="F35" s="87"/>
      <c r="G35" s="381"/>
      <c r="H35" s="241"/>
      <c r="I35" s="381"/>
      <c r="J35" s="381"/>
      <c r="K35" s="87"/>
      <c r="L35" s="88"/>
      <c r="M35" s="214" t="s">
        <v>16</v>
      </c>
      <c r="N35" s="214" t="s">
        <v>7</v>
      </c>
      <c r="O35" s="214" t="s">
        <v>9</v>
      </c>
      <c r="P35" s="214" t="s">
        <v>1</v>
      </c>
      <c r="Q35" s="214" t="s">
        <v>14</v>
      </c>
      <c r="R35" s="214" t="s">
        <v>0</v>
      </c>
      <c r="S35" s="214" t="s">
        <v>17</v>
      </c>
      <c r="T35" s="214" t="s">
        <v>13</v>
      </c>
      <c r="U35" s="214" t="s">
        <v>2</v>
      </c>
      <c r="V35" s="214" t="s">
        <v>11</v>
      </c>
      <c r="W35" s="214" t="s">
        <v>8</v>
      </c>
      <c r="X35" s="214" t="s">
        <v>19</v>
      </c>
      <c r="Y35" s="152">
        <f t="shared" ref="Y35:BE35" si="49">SUM(Y36:Y36)</f>
        <v>1</v>
      </c>
      <c r="Z35" s="152">
        <f t="shared" si="49"/>
        <v>1</v>
      </c>
      <c r="AA35" s="152">
        <f t="shared" si="49"/>
        <v>0</v>
      </c>
      <c r="AB35" s="152">
        <f t="shared" si="49"/>
        <v>0</v>
      </c>
      <c r="AC35" s="152">
        <f t="shared" si="49"/>
        <v>0</v>
      </c>
      <c r="AD35" s="152">
        <f t="shared" si="49"/>
        <v>1</v>
      </c>
      <c r="AE35" s="152">
        <f t="shared" si="49"/>
        <v>0</v>
      </c>
      <c r="AF35" s="152">
        <f t="shared" si="49"/>
        <v>0</v>
      </c>
      <c r="AG35" s="152">
        <f t="shared" si="49"/>
        <v>0</v>
      </c>
      <c r="AH35" s="152">
        <f t="shared" si="49"/>
        <v>1</v>
      </c>
      <c r="AI35" s="152">
        <f t="shared" si="49"/>
        <v>0</v>
      </c>
      <c r="AJ35" s="152">
        <f t="shared" si="49"/>
        <v>0</v>
      </c>
      <c r="AK35" s="152">
        <f t="shared" si="49"/>
        <v>0</v>
      </c>
      <c r="AL35" s="152">
        <f t="shared" si="49"/>
        <v>0</v>
      </c>
      <c r="AM35" s="152">
        <f t="shared" si="49"/>
        <v>0</v>
      </c>
      <c r="AN35" s="152">
        <f t="shared" si="49"/>
        <v>0</v>
      </c>
      <c r="AO35" s="152">
        <f t="shared" si="49"/>
        <v>0</v>
      </c>
      <c r="AP35" s="152">
        <f t="shared" si="49"/>
        <v>2</v>
      </c>
      <c r="AQ35" s="152">
        <f t="shared" si="49"/>
        <v>0</v>
      </c>
      <c r="AR35" s="152">
        <f t="shared" si="49"/>
        <v>0</v>
      </c>
      <c r="AS35" s="152">
        <f t="shared" si="49"/>
        <v>0</v>
      </c>
      <c r="AT35" s="152">
        <f t="shared" si="49"/>
        <v>2</v>
      </c>
      <c r="AU35" s="152">
        <f t="shared" si="49"/>
        <v>0</v>
      </c>
      <c r="AV35" s="152">
        <f t="shared" si="49"/>
        <v>0</v>
      </c>
      <c r="AW35" s="152">
        <f t="shared" si="49"/>
        <v>0</v>
      </c>
      <c r="AX35" s="152">
        <f t="shared" si="49"/>
        <v>2</v>
      </c>
      <c r="AY35" s="152">
        <f t="shared" si="49"/>
        <v>0</v>
      </c>
      <c r="AZ35" s="152">
        <f t="shared" si="49"/>
        <v>0</v>
      </c>
      <c r="BA35" s="152">
        <f t="shared" si="49"/>
        <v>0</v>
      </c>
      <c r="BB35" s="152">
        <f t="shared" si="49"/>
        <v>0</v>
      </c>
      <c r="BC35" s="152">
        <f t="shared" si="49"/>
        <v>0</v>
      </c>
      <c r="BD35" s="152">
        <f t="shared" si="49"/>
        <v>0</v>
      </c>
      <c r="BE35" s="152">
        <f t="shared" si="49"/>
        <v>0</v>
      </c>
      <c r="BI35" s="585" t="str">
        <f>IF(G35="","",VLOOKUP(G35,과정코드!$A$2:$B$494,2,0))</f>
        <v/>
      </c>
      <c r="BJ35" s="614"/>
    </row>
    <row r="36" spans="1:63" s="38" customFormat="1" ht="30" customHeight="1">
      <c r="A36" s="547" t="s">
        <v>1251</v>
      </c>
      <c r="B36" s="215">
        <v>25</v>
      </c>
      <c r="C36" s="53" t="s">
        <v>20</v>
      </c>
      <c r="D36" s="41" t="s">
        <v>21</v>
      </c>
      <c r="E36" s="41"/>
      <c r="F36" s="156"/>
      <c r="G36" s="113" t="s">
        <v>139</v>
      </c>
      <c r="H36" s="93" t="str">
        <f t="shared" ref="H36" si="50">IFERROR(HYPERLINK("https://www.ksaedu.or.kr/front/btoc/crs/off/crssesDetail.html?crscd="&amp;BI36,"바로가기"),"")</f>
        <v>바로가기</v>
      </c>
      <c r="I36" s="382">
        <v>2</v>
      </c>
      <c r="J36" s="243">
        <v>14</v>
      </c>
      <c r="K36" s="378">
        <v>490</v>
      </c>
      <c r="L36" s="63">
        <v>540</v>
      </c>
      <c r="M36" s="213"/>
      <c r="N36" s="220"/>
      <c r="O36" s="213"/>
      <c r="P36" s="220"/>
      <c r="Q36" s="213" t="s">
        <v>1062</v>
      </c>
      <c r="R36" s="220"/>
      <c r="S36" s="213"/>
      <c r="T36" s="220"/>
      <c r="U36" s="213"/>
      <c r="V36" s="220"/>
      <c r="W36" s="213"/>
      <c r="X36" s="220"/>
      <c r="Y36" s="147">
        <f t="shared" ref="Y36" si="51">COUNTA($M36:$X36)</f>
        <v>1</v>
      </c>
      <c r="Z36" s="149">
        <f t="shared" ref="Z36" si="52">AA36+AD36</f>
        <v>1</v>
      </c>
      <c r="AA36" s="150">
        <f t="shared" ref="AA36" si="53">AB36+AC36</f>
        <v>0</v>
      </c>
      <c r="AB36" s="147">
        <f t="array" ref="AB36">(SUM(LEN($M36:$X36)-LEN(SUBSTITUTE($M36:$X36,"역삼","")))/LEN("역삼"))</f>
        <v>0</v>
      </c>
      <c r="AC36" s="147">
        <f t="array" ref="AC36">SUM(SUM(LEN($M36:X36)-LEN(SUBSTITUTE($M36:X36,"선릉","")))/LEN("선릉"),SUM(LEN(M36:$X36)-LEN(SUBSTITUTE($M36:$X36,"가산","")))/LEN("가산"))</f>
        <v>0</v>
      </c>
      <c r="AD36" s="150">
        <f t="shared" ref="AD36" si="54">SUM(AE36:AO36)</f>
        <v>1</v>
      </c>
      <c r="AE36" s="147">
        <f t="array" ref="AE36">(SUM(LEN($M36:$X36)-LEN(SUBSTITUTE($M36:$X36,"대전","")))/LEN("대전"))</f>
        <v>0</v>
      </c>
      <c r="AF36" s="147">
        <f t="array" ref="AF36">(SUM(LEN($M36:$X36)-LEN(SUBSTITUTE($M36:$X36,"대구","")))/LEN("대구"))</f>
        <v>0</v>
      </c>
      <c r="AG36" s="147">
        <f t="array" ref="AG36">(SUM(LEN($M36:$X36)-LEN(SUBSTITUTE($M36:$X36,"부산","")))/LEN("부산"))</f>
        <v>0</v>
      </c>
      <c r="AH36" s="147">
        <f t="array" ref="AH36">(SUM(LEN($M36:$X36)-LEN(SUBSTITUTE($M36:$X36,"광주","")))/LEN("광주"))</f>
        <v>1</v>
      </c>
      <c r="AI36" s="147">
        <f t="array" ref="AI36">SUM(SUM(LEN($M36:$X36)-LEN(SUBSTITUTE($M36:$X36,"수원","")))/LEN("수원"),SUM(LEN($M36:$X36)-LEN(SUBSTITUTE($M36:$X36,"춘천","")))/LEN("춘천"),SUM(LEN($M36:$X36)-LEN(SUBSTITUTE($M36:$X36,"의정부","")))/LEN("의정부"),SUM(LEN($M36:$X36)-LEN(SUBSTITUTE($M36:$X36,"원주","")))/LEN("원주"))</f>
        <v>0</v>
      </c>
      <c r="AJ36" s="147">
        <f t="array" ref="AJ36">(SUM(LEN($M36:$X36)-LEN(SUBSTITUTE($M36:$X36,"청주","")))/LEN("청주"))</f>
        <v>0</v>
      </c>
      <c r="AK36" s="147">
        <f t="array" ref="AK36">(SUM(LEN($M36:$X36)-LEN(SUBSTITUTE($M36:$X36,"인천","")))/LEN("인천"))</f>
        <v>0</v>
      </c>
      <c r="AL36" s="147">
        <f t="array" ref="AL36">SUM(SUM(LEN($M36:X36)-LEN(SUBSTITUTE($M36:X36,"충북","")))/LEN("충북"),SUM(LEN(M36:$X36)-LEN(SUBSTITUTE($M36:$X36,"아산","")))/LEN("아산"))</f>
        <v>0</v>
      </c>
      <c r="AM36" s="147">
        <f t="array" ref="AM36">(SUM(LEN($M36:$X36)-LEN(SUBSTITUTE($M36:$X36,"울산","")))/LEN("울산"))</f>
        <v>0</v>
      </c>
      <c r="AN36" s="147">
        <f t="array" ref="AN36">(SUM(LEN($M36:$X36)-LEN(SUBSTITUTE($M36:$X36,"창원","")))/LEN("창원"))</f>
        <v>0</v>
      </c>
      <c r="AO36" s="147">
        <f t="array" ref="AO36">(SUM(LEN($M36:$X36)-LEN(SUBSTITUTE($M36:$X36,"전주","")))/LEN("전주"))</f>
        <v>0</v>
      </c>
      <c r="AP36" s="176">
        <f t="shared" ref="AP36" si="55">AQ36+AT36</f>
        <v>2</v>
      </c>
      <c r="AQ36" s="175">
        <f>AR36+AS36</f>
        <v>0</v>
      </c>
      <c r="AR36" s="174">
        <f t="shared" ref="AR36:AS36" si="56">$I36*AB36</f>
        <v>0</v>
      </c>
      <c r="AS36" s="174">
        <f t="shared" si="56"/>
        <v>0</v>
      </c>
      <c r="AT36" s="175">
        <f t="shared" ref="AT36" si="57">SUM(AU36:BE36)</f>
        <v>2</v>
      </c>
      <c r="AU36" s="174">
        <f t="shared" ref="AU36:BE36" si="58">$I36*AE36</f>
        <v>0</v>
      </c>
      <c r="AV36" s="174">
        <f t="shared" si="58"/>
        <v>0</v>
      </c>
      <c r="AW36" s="174">
        <f t="shared" si="58"/>
        <v>0</v>
      </c>
      <c r="AX36" s="174">
        <f t="shared" si="58"/>
        <v>2</v>
      </c>
      <c r="AY36" s="174">
        <f t="shared" si="58"/>
        <v>0</v>
      </c>
      <c r="AZ36" s="174">
        <f t="shared" si="58"/>
        <v>0</v>
      </c>
      <c r="BA36" s="174">
        <f t="shared" si="58"/>
        <v>0</v>
      </c>
      <c r="BB36" s="174">
        <f t="shared" si="58"/>
        <v>0</v>
      </c>
      <c r="BC36" s="174">
        <f t="shared" si="58"/>
        <v>0</v>
      </c>
      <c r="BD36" s="174">
        <f t="shared" si="58"/>
        <v>0</v>
      </c>
      <c r="BE36" s="174">
        <f t="shared" si="58"/>
        <v>0</v>
      </c>
      <c r="BI36" s="585" t="str">
        <f>IF(G36="","",VLOOKUP(G36,과정코드!$A$2:$B$494,2,0))</f>
        <v>COL0104625</v>
      </c>
      <c r="BJ36" s="614"/>
      <c r="BK36" s="596"/>
    </row>
    <row r="37" spans="1:63" s="39" customFormat="1" ht="30" customHeight="1">
      <c r="A37" s="86" t="s">
        <v>1705</v>
      </c>
      <c r="B37" s="87"/>
      <c r="C37" s="87"/>
      <c r="D37" s="87"/>
      <c r="E37" s="87"/>
      <c r="F37" s="87"/>
      <c r="G37" s="381"/>
      <c r="H37" s="241"/>
      <c r="I37" s="381"/>
      <c r="J37" s="381"/>
      <c r="K37" s="87"/>
      <c r="L37" s="88"/>
      <c r="M37" s="85" t="s">
        <v>16</v>
      </c>
      <c r="N37" s="85" t="s">
        <v>7</v>
      </c>
      <c r="O37" s="85" t="s">
        <v>9</v>
      </c>
      <c r="P37" s="85" t="s">
        <v>1</v>
      </c>
      <c r="Q37" s="85" t="s">
        <v>14</v>
      </c>
      <c r="R37" s="85" t="s">
        <v>0</v>
      </c>
      <c r="S37" s="85" t="s">
        <v>17</v>
      </c>
      <c r="T37" s="85" t="s">
        <v>13</v>
      </c>
      <c r="U37" s="85" t="s">
        <v>2</v>
      </c>
      <c r="V37" s="85" t="s">
        <v>11</v>
      </c>
      <c r="W37" s="85" t="s">
        <v>8</v>
      </c>
      <c r="X37" s="85" t="s">
        <v>19</v>
      </c>
      <c r="Y37" s="152">
        <f t="shared" ref="Y37:BE37" si="59">SUM(Y38:Y39)</f>
        <v>61</v>
      </c>
      <c r="Z37" s="152">
        <f t="shared" si="59"/>
        <v>10</v>
      </c>
      <c r="AA37" s="152">
        <f t="shared" si="59"/>
        <v>0</v>
      </c>
      <c r="AB37" s="152">
        <f t="shared" si="59"/>
        <v>0</v>
      </c>
      <c r="AC37" s="152">
        <f t="shared" si="59"/>
        <v>0</v>
      </c>
      <c r="AD37" s="152">
        <f t="shared" si="59"/>
        <v>10</v>
      </c>
      <c r="AE37" s="152">
        <f t="shared" si="59"/>
        <v>0</v>
      </c>
      <c r="AF37" s="152">
        <f t="shared" si="59"/>
        <v>0</v>
      </c>
      <c r="AG37" s="152">
        <f t="shared" si="59"/>
        <v>0</v>
      </c>
      <c r="AH37" s="152">
        <f t="shared" si="59"/>
        <v>6</v>
      </c>
      <c r="AI37" s="152">
        <f t="shared" si="59"/>
        <v>0</v>
      </c>
      <c r="AJ37" s="152">
        <f t="shared" si="59"/>
        <v>0</v>
      </c>
      <c r="AK37" s="152">
        <f t="shared" si="59"/>
        <v>0</v>
      </c>
      <c r="AL37" s="152">
        <f t="shared" si="59"/>
        <v>0</v>
      </c>
      <c r="AM37" s="152">
        <f t="shared" si="59"/>
        <v>0</v>
      </c>
      <c r="AN37" s="152">
        <f t="shared" si="59"/>
        <v>0</v>
      </c>
      <c r="AO37" s="152">
        <f t="shared" si="59"/>
        <v>4</v>
      </c>
      <c r="AP37" s="152">
        <f t="shared" si="59"/>
        <v>21</v>
      </c>
      <c r="AQ37" s="152">
        <f t="shared" si="59"/>
        <v>0</v>
      </c>
      <c r="AR37" s="152">
        <f t="shared" si="59"/>
        <v>0</v>
      </c>
      <c r="AS37" s="152">
        <f t="shared" si="59"/>
        <v>0</v>
      </c>
      <c r="AT37" s="152">
        <f t="shared" si="59"/>
        <v>21</v>
      </c>
      <c r="AU37" s="152">
        <f t="shared" si="59"/>
        <v>0</v>
      </c>
      <c r="AV37" s="152">
        <f t="shared" si="59"/>
        <v>0</v>
      </c>
      <c r="AW37" s="152">
        <f t="shared" si="59"/>
        <v>0</v>
      </c>
      <c r="AX37" s="152">
        <f t="shared" si="59"/>
        <v>13</v>
      </c>
      <c r="AY37" s="152">
        <f t="shared" si="59"/>
        <v>0</v>
      </c>
      <c r="AZ37" s="152">
        <f t="shared" si="59"/>
        <v>0</v>
      </c>
      <c r="BA37" s="152">
        <f t="shared" si="59"/>
        <v>0</v>
      </c>
      <c r="BB37" s="152">
        <f t="shared" si="59"/>
        <v>0</v>
      </c>
      <c r="BC37" s="152">
        <f t="shared" si="59"/>
        <v>0</v>
      </c>
      <c r="BD37" s="152">
        <f t="shared" si="59"/>
        <v>0</v>
      </c>
      <c r="BE37" s="152">
        <f t="shared" si="59"/>
        <v>8</v>
      </c>
      <c r="BI37" s="585" t="str">
        <f>IF(G37="","",VLOOKUP(G37,과정코드!$A$2:$B$494,2,0))</f>
        <v/>
      </c>
      <c r="BJ37" s="614"/>
    </row>
    <row r="38" spans="1:63" s="39" customFormat="1" ht="59.45" customHeight="1">
      <c r="A38" s="822" t="s">
        <v>1249</v>
      </c>
      <c r="B38" s="40">
        <v>26</v>
      </c>
      <c r="C38" s="53"/>
      <c r="D38" s="41" t="s">
        <v>21</v>
      </c>
      <c r="E38" s="41" t="s">
        <v>21</v>
      </c>
      <c r="F38" s="156"/>
      <c r="G38" s="111" t="s">
        <v>156</v>
      </c>
      <c r="H38" s="93" t="str">
        <f t="shared" ref="H38:H39" si="60">IFERROR(HYPERLINK("https://www.ksaedu.or.kr/front/btoc/crs/off/crssesDetail.html?crscd="&amp;BI38,"바로가기"),"")</f>
        <v>바로가기</v>
      </c>
      <c r="I38" s="42">
        <v>2</v>
      </c>
      <c r="J38" s="48">
        <v>14</v>
      </c>
      <c r="K38" s="378">
        <v>490</v>
      </c>
      <c r="L38" s="63">
        <v>540</v>
      </c>
      <c r="M38" s="213" t="s">
        <v>2036</v>
      </c>
      <c r="N38" s="220" t="s">
        <v>2037</v>
      </c>
      <c r="O38" s="213"/>
      <c r="P38" s="220" t="s">
        <v>2038</v>
      </c>
      <c r="Q38" s="213"/>
      <c r="R38" s="220" t="s">
        <v>2604</v>
      </c>
      <c r="S38" s="213" t="s">
        <v>2039</v>
      </c>
      <c r="T38" s="220"/>
      <c r="U38" s="213" t="s">
        <v>2040</v>
      </c>
      <c r="V38" s="220" t="s">
        <v>2605</v>
      </c>
      <c r="W38" s="213" t="s">
        <v>2041</v>
      </c>
      <c r="X38" s="220"/>
      <c r="Y38" s="147">
        <v>60</v>
      </c>
      <c r="Z38" s="149">
        <f t="shared" ref="Z38:Z39" si="61">AA38+AD38</f>
        <v>9</v>
      </c>
      <c r="AA38" s="150">
        <f t="shared" ref="AA38:AA39" si="62">AB38+AC38</f>
        <v>0</v>
      </c>
      <c r="AB38" s="147">
        <f t="array" ref="AB38">(SUM(LEN($M38:$X38)-LEN(SUBSTITUTE($M38:$X38,"역삼","")))/LEN("역삼"))</f>
        <v>0</v>
      </c>
      <c r="AC38" s="147">
        <f t="array" ref="AC38">SUM(SUM(LEN($M38:X38)-LEN(SUBSTITUTE($M38:X38,"선릉","")))/LEN("선릉"),SUM(LEN(M38:$X38)-LEN(SUBSTITUTE($M38:$X38,"가산","")))/LEN("가산"))</f>
        <v>0</v>
      </c>
      <c r="AD38" s="150">
        <f t="shared" ref="AD38" si="63">SUM(AE38:AO38)</f>
        <v>9</v>
      </c>
      <c r="AE38" s="147">
        <f t="array" ref="AE38">(SUM(LEN($M38:$X38)-LEN(SUBSTITUTE($M38:$X38,"대전","")))/LEN("대전"))</f>
        <v>0</v>
      </c>
      <c r="AF38" s="147">
        <f t="array" ref="AF38">(SUM(LEN($M38:$X38)-LEN(SUBSTITUTE($M38:$X38,"대구","")))/LEN("대구"))</f>
        <v>0</v>
      </c>
      <c r="AG38" s="147">
        <f t="array" ref="AG38">(SUM(LEN($M38:$X38)-LEN(SUBSTITUTE($M38:$X38,"부산","")))/LEN("부산"))</f>
        <v>0</v>
      </c>
      <c r="AH38" s="147">
        <f t="array" ref="AH38">(SUM(LEN($M38:$X38)-LEN(SUBSTITUTE($M38:$X38,"광주","")))/LEN("광주"))</f>
        <v>5</v>
      </c>
      <c r="AI38" s="147">
        <f t="array" ref="AI38">SUM(SUM(LEN($M38:$X38)-LEN(SUBSTITUTE($M38:$X38,"수원","")))/LEN("수원"),SUM(LEN($M38:$X38)-LEN(SUBSTITUTE($M38:$X38,"춘천","")))/LEN("춘천"),SUM(LEN($M38:$X38)-LEN(SUBSTITUTE($M38:$X38,"의정부","")))/LEN("의정부"),SUM(LEN($M38:$X38)-LEN(SUBSTITUTE($M38:$X38,"원주","")))/LEN("원주"))</f>
        <v>0</v>
      </c>
      <c r="AJ38" s="147">
        <f t="array" ref="AJ38">(SUM(LEN($M38:$X38)-LEN(SUBSTITUTE($M38:$X38,"청주","")))/LEN("청주"))</f>
        <v>0</v>
      </c>
      <c r="AK38" s="147">
        <f t="array" ref="AK38">(SUM(LEN($M38:$X38)-LEN(SUBSTITUTE($M38:$X38,"인천","")))/LEN("인천"))</f>
        <v>0</v>
      </c>
      <c r="AL38" s="147">
        <f t="array" ref="AL38">SUM(SUM(LEN($M38:X38)-LEN(SUBSTITUTE($M38:X38,"충북","")))/LEN("충북"),SUM(LEN(M38:$X38)-LEN(SUBSTITUTE($M38:$X38,"아산","")))/LEN("아산"))</f>
        <v>0</v>
      </c>
      <c r="AM38" s="147">
        <f t="array" ref="AM38">(SUM(LEN($M38:$X38)-LEN(SUBSTITUTE($M38:$X38,"울산","")))/LEN("울산"))</f>
        <v>0</v>
      </c>
      <c r="AN38" s="147">
        <f t="array" ref="AN38">(SUM(LEN($M38:$X38)-LEN(SUBSTITUTE($M38:$X38,"창원","")))/LEN("창원"))</f>
        <v>0</v>
      </c>
      <c r="AO38" s="147">
        <f t="array" ref="AO38">(SUM(LEN($M38:$X38)-LEN(SUBSTITUTE($M38:$X38,"전주","")))/LEN("전주"))</f>
        <v>4</v>
      </c>
      <c r="AP38" s="176">
        <f t="shared" ref="AP38:AP39" si="64">AQ38+AT38</f>
        <v>18</v>
      </c>
      <c r="AQ38" s="175">
        <f t="shared" ref="AQ38:AQ39" si="65">AR38+AS38</f>
        <v>0</v>
      </c>
      <c r="AR38" s="174">
        <f t="shared" ref="AR38:AS39" si="66">$I38*AB38</f>
        <v>0</v>
      </c>
      <c r="AS38" s="174">
        <f t="shared" si="66"/>
        <v>0</v>
      </c>
      <c r="AT38" s="175">
        <f t="shared" ref="AT38:AT39" si="67">SUM(AU38:BE38)</f>
        <v>18</v>
      </c>
      <c r="AU38" s="174">
        <f t="shared" ref="AU38:BE39" si="68">$I38*AE38</f>
        <v>0</v>
      </c>
      <c r="AV38" s="174">
        <f t="shared" si="68"/>
        <v>0</v>
      </c>
      <c r="AW38" s="174">
        <f t="shared" si="68"/>
        <v>0</v>
      </c>
      <c r="AX38" s="174">
        <f t="shared" si="68"/>
        <v>10</v>
      </c>
      <c r="AY38" s="174">
        <f t="shared" si="68"/>
        <v>0</v>
      </c>
      <c r="AZ38" s="174">
        <f t="shared" si="68"/>
        <v>0</v>
      </c>
      <c r="BA38" s="174">
        <f t="shared" si="68"/>
        <v>0</v>
      </c>
      <c r="BB38" s="174">
        <f t="shared" si="68"/>
        <v>0</v>
      </c>
      <c r="BC38" s="174">
        <f t="shared" si="68"/>
        <v>0</v>
      </c>
      <c r="BD38" s="174">
        <f t="shared" si="68"/>
        <v>0</v>
      </c>
      <c r="BE38" s="174">
        <f t="shared" si="68"/>
        <v>8</v>
      </c>
      <c r="BI38" s="585" t="str">
        <f>IF(G38="","",VLOOKUP(G38,과정코드!$A$2:$B$494,2,0))</f>
        <v>COL0104644</v>
      </c>
      <c r="BJ38" s="614"/>
    </row>
    <row r="39" spans="1:63" s="39" customFormat="1" ht="30" customHeight="1">
      <c r="A39" s="822"/>
      <c r="B39" s="40">
        <v>27</v>
      </c>
      <c r="C39" s="53" t="s">
        <v>20</v>
      </c>
      <c r="D39" s="41" t="s">
        <v>21</v>
      </c>
      <c r="E39" s="41" t="s">
        <v>21</v>
      </c>
      <c r="F39" s="156"/>
      <c r="G39" s="67" t="s">
        <v>157</v>
      </c>
      <c r="H39" s="93" t="str">
        <f t="shared" si="60"/>
        <v>바로가기</v>
      </c>
      <c r="I39" s="383">
        <v>3</v>
      </c>
      <c r="J39" s="48">
        <v>21</v>
      </c>
      <c r="K39" s="376">
        <v>620</v>
      </c>
      <c r="L39" s="128">
        <v>660</v>
      </c>
      <c r="M39" s="211"/>
      <c r="N39" s="220"/>
      <c r="O39" s="213"/>
      <c r="P39" s="48"/>
      <c r="Q39" s="213"/>
      <c r="R39" s="48"/>
      <c r="S39" s="213"/>
      <c r="T39" s="227"/>
      <c r="U39" s="264" t="s">
        <v>1003</v>
      </c>
      <c r="V39" s="227"/>
      <c r="W39" s="213"/>
      <c r="X39" s="220"/>
      <c r="Y39" s="147">
        <f t="shared" ref="Y39" si="69">COUNTA($M39:$X39)</f>
        <v>1</v>
      </c>
      <c r="Z39" s="149">
        <f t="shared" si="61"/>
        <v>1</v>
      </c>
      <c r="AA39" s="150">
        <f t="shared" si="62"/>
        <v>0</v>
      </c>
      <c r="AB39" s="147">
        <f t="array" ref="AB39">(SUM(LEN($M39:$X39)-LEN(SUBSTITUTE($M39:$X39,"역삼","")))/LEN("역삼"))</f>
        <v>0</v>
      </c>
      <c r="AC39" s="147">
        <f t="array" ref="AC39">SUM(SUM(LEN($M39:X39)-LEN(SUBSTITUTE($M39:X39,"선릉","")))/LEN("선릉"),SUM(LEN(M39:$X39)-LEN(SUBSTITUTE($M39:$X39,"가산","")))/LEN("가산"))</f>
        <v>0</v>
      </c>
      <c r="AD39" s="150">
        <f t="shared" ref="AD39" si="70">SUM(AE39:AO39)</f>
        <v>1</v>
      </c>
      <c r="AE39" s="147">
        <f t="array" ref="AE39">(SUM(LEN($M39:$X39)-LEN(SUBSTITUTE($M39:$X39,"대전","")))/LEN("대전"))</f>
        <v>0</v>
      </c>
      <c r="AF39" s="147">
        <f t="array" ref="AF39">(SUM(LEN($M39:$X39)-LEN(SUBSTITUTE($M39:$X39,"대구","")))/LEN("대구"))</f>
        <v>0</v>
      </c>
      <c r="AG39" s="147">
        <f t="array" ref="AG39">(SUM(LEN($M39:$X39)-LEN(SUBSTITUTE($M39:$X39,"부산","")))/LEN("부산"))</f>
        <v>0</v>
      </c>
      <c r="AH39" s="147">
        <f t="array" ref="AH39">(SUM(LEN($M39:$X39)-LEN(SUBSTITUTE($M39:$X39,"광주","")))/LEN("광주"))</f>
        <v>1</v>
      </c>
      <c r="AI39" s="147">
        <f t="array" ref="AI39">SUM(SUM(LEN($M39:$X39)-LEN(SUBSTITUTE($M39:$X39,"수원","")))/LEN("수원"),SUM(LEN($M39:$X39)-LEN(SUBSTITUTE($M39:$X39,"춘천","")))/LEN("춘천"),SUM(LEN($M39:$X39)-LEN(SUBSTITUTE($M39:$X39,"의정부","")))/LEN("의정부"),SUM(LEN($M39:$X39)-LEN(SUBSTITUTE($M39:$X39,"원주","")))/LEN("원주"))</f>
        <v>0</v>
      </c>
      <c r="AJ39" s="147">
        <f t="array" ref="AJ39">(SUM(LEN($M39:$X39)-LEN(SUBSTITUTE($M39:$X39,"청주","")))/LEN("청주"))</f>
        <v>0</v>
      </c>
      <c r="AK39" s="147">
        <f t="array" ref="AK39">(SUM(LEN($M39:$X39)-LEN(SUBSTITUTE($M39:$X39,"인천","")))/LEN("인천"))</f>
        <v>0</v>
      </c>
      <c r="AL39" s="147">
        <f t="array" ref="AL39">SUM(SUM(LEN($M39:X39)-LEN(SUBSTITUTE($M39:X39,"충북","")))/LEN("충북"),SUM(LEN(M39:$X39)-LEN(SUBSTITUTE($M39:$X39,"아산","")))/LEN("아산"))</f>
        <v>0</v>
      </c>
      <c r="AM39" s="147">
        <f t="array" ref="AM39">(SUM(LEN($M39:$X39)-LEN(SUBSTITUTE($M39:$X39,"울산","")))/LEN("울산"))</f>
        <v>0</v>
      </c>
      <c r="AN39" s="147">
        <f t="array" ref="AN39">(SUM(LEN($M39:$X39)-LEN(SUBSTITUTE($M39:$X39,"창원","")))/LEN("창원"))</f>
        <v>0</v>
      </c>
      <c r="AO39" s="147">
        <f t="array" ref="AO39">(SUM(LEN($M39:$X39)-LEN(SUBSTITUTE($M39:$X39,"전주","")))/LEN("전주"))</f>
        <v>0</v>
      </c>
      <c r="AP39" s="176">
        <f t="shared" si="64"/>
        <v>3</v>
      </c>
      <c r="AQ39" s="175">
        <f t="shared" si="65"/>
        <v>0</v>
      </c>
      <c r="AR39" s="174">
        <f t="shared" si="66"/>
        <v>0</v>
      </c>
      <c r="AS39" s="174">
        <f t="shared" si="66"/>
        <v>0</v>
      </c>
      <c r="AT39" s="175">
        <f t="shared" si="67"/>
        <v>3</v>
      </c>
      <c r="AU39" s="174">
        <f t="shared" si="68"/>
        <v>0</v>
      </c>
      <c r="AV39" s="174">
        <f t="shared" si="68"/>
        <v>0</v>
      </c>
      <c r="AW39" s="174">
        <f t="shared" si="68"/>
        <v>0</v>
      </c>
      <c r="AX39" s="174">
        <f t="shared" si="68"/>
        <v>3</v>
      </c>
      <c r="AY39" s="174">
        <f t="shared" si="68"/>
        <v>0</v>
      </c>
      <c r="AZ39" s="174">
        <f t="shared" si="68"/>
        <v>0</v>
      </c>
      <c r="BA39" s="174">
        <f t="shared" si="68"/>
        <v>0</v>
      </c>
      <c r="BB39" s="174">
        <f t="shared" si="68"/>
        <v>0</v>
      </c>
      <c r="BC39" s="174">
        <f t="shared" si="68"/>
        <v>0</v>
      </c>
      <c r="BD39" s="174">
        <f t="shared" si="68"/>
        <v>0</v>
      </c>
      <c r="BE39" s="174">
        <f t="shared" si="68"/>
        <v>0</v>
      </c>
      <c r="BI39" s="585" t="str">
        <f>IF(G39="","",VLOOKUP(G39,과정코드!$A$2:$B$494,2,0))</f>
        <v>COL0104649</v>
      </c>
      <c r="BJ39" s="614"/>
      <c r="BK39" s="597"/>
    </row>
    <row r="40" spans="1:63" s="39" customFormat="1" ht="30" customHeight="1">
      <c r="A40" s="86" t="s">
        <v>1340</v>
      </c>
      <c r="B40" s="87"/>
      <c r="C40" s="87"/>
      <c r="D40" s="87"/>
      <c r="E40" s="87"/>
      <c r="F40" s="189"/>
      <c r="G40" s="87"/>
      <c r="H40" s="87"/>
      <c r="I40" s="87"/>
      <c r="J40" s="87"/>
      <c r="K40" s="87"/>
      <c r="L40" s="88"/>
      <c r="M40" s="85" t="s">
        <v>16</v>
      </c>
      <c r="N40" s="85" t="s">
        <v>7</v>
      </c>
      <c r="O40" s="85" t="s">
        <v>9</v>
      </c>
      <c r="P40" s="85" t="s">
        <v>1</v>
      </c>
      <c r="Q40" s="85" t="s">
        <v>14</v>
      </c>
      <c r="R40" s="85" t="s">
        <v>0</v>
      </c>
      <c r="S40" s="85" t="s">
        <v>17</v>
      </c>
      <c r="T40" s="85" t="s">
        <v>13</v>
      </c>
      <c r="U40" s="85" t="s">
        <v>2</v>
      </c>
      <c r="V40" s="85" t="s">
        <v>11</v>
      </c>
      <c r="W40" s="85" t="s">
        <v>8</v>
      </c>
      <c r="X40" s="85" t="s">
        <v>19</v>
      </c>
      <c r="Y40" s="152">
        <f t="shared" ref="Y40:BE40" si="71">SUM(Y41:Y46)</f>
        <v>25</v>
      </c>
      <c r="Z40" s="152">
        <f t="shared" si="71"/>
        <v>27</v>
      </c>
      <c r="AA40" s="152">
        <f t="shared" si="71"/>
        <v>0</v>
      </c>
      <c r="AB40" s="152">
        <f t="shared" si="71"/>
        <v>0</v>
      </c>
      <c r="AC40" s="152">
        <f t="shared" si="71"/>
        <v>0</v>
      </c>
      <c r="AD40" s="152">
        <f t="shared" si="71"/>
        <v>27</v>
      </c>
      <c r="AE40" s="152">
        <f t="shared" si="71"/>
        <v>0</v>
      </c>
      <c r="AF40" s="152">
        <f t="shared" si="71"/>
        <v>0</v>
      </c>
      <c r="AG40" s="152">
        <f t="shared" si="71"/>
        <v>0</v>
      </c>
      <c r="AH40" s="152">
        <f t="shared" si="71"/>
        <v>14</v>
      </c>
      <c r="AI40" s="152">
        <f t="shared" si="71"/>
        <v>0</v>
      </c>
      <c r="AJ40" s="152">
        <f t="shared" si="71"/>
        <v>0</v>
      </c>
      <c r="AK40" s="152">
        <f t="shared" si="71"/>
        <v>0</v>
      </c>
      <c r="AL40" s="152">
        <f t="shared" si="71"/>
        <v>0</v>
      </c>
      <c r="AM40" s="152">
        <f t="shared" si="71"/>
        <v>0</v>
      </c>
      <c r="AN40" s="152">
        <f t="shared" si="71"/>
        <v>0</v>
      </c>
      <c r="AO40" s="152">
        <f t="shared" si="71"/>
        <v>13</v>
      </c>
      <c r="AP40" s="152">
        <f t="shared" si="71"/>
        <v>102</v>
      </c>
      <c r="AQ40" s="152">
        <f t="shared" si="71"/>
        <v>0</v>
      </c>
      <c r="AR40" s="152">
        <f t="shared" si="71"/>
        <v>0</v>
      </c>
      <c r="AS40" s="152">
        <f t="shared" si="71"/>
        <v>0</v>
      </c>
      <c r="AT40" s="152">
        <f t="shared" si="71"/>
        <v>102</v>
      </c>
      <c r="AU40" s="152">
        <f t="shared" si="71"/>
        <v>0</v>
      </c>
      <c r="AV40" s="152">
        <f t="shared" si="71"/>
        <v>0</v>
      </c>
      <c r="AW40" s="152">
        <f t="shared" si="71"/>
        <v>0</v>
      </c>
      <c r="AX40" s="152">
        <f t="shared" si="71"/>
        <v>52</v>
      </c>
      <c r="AY40" s="152">
        <f t="shared" si="71"/>
        <v>0</v>
      </c>
      <c r="AZ40" s="152">
        <f t="shared" si="71"/>
        <v>0</v>
      </c>
      <c r="BA40" s="152">
        <f t="shared" si="71"/>
        <v>0</v>
      </c>
      <c r="BB40" s="152">
        <f t="shared" si="71"/>
        <v>0</v>
      </c>
      <c r="BC40" s="152">
        <f t="shared" si="71"/>
        <v>0</v>
      </c>
      <c r="BD40" s="152">
        <f t="shared" si="71"/>
        <v>0</v>
      </c>
      <c r="BE40" s="152">
        <f t="shared" si="71"/>
        <v>50</v>
      </c>
      <c r="BI40" s="585" t="str">
        <f>IF(G40="","",VLOOKUP(G40,과정코드!$A$2:$B$494,2,0))</f>
        <v/>
      </c>
      <c r="BJ40" s="614"/>
    </row>
    <row r="41" spans="1:63" s="39" customFormat="1" ht="30" customHeight="1">
      <c r="A41" s="867" t="s">
        <v>755</v>
      </c>
      <c r="B41" s="77">
        <v>28</v>
      </c>
      <c r="C41" s="81"/>
      <c r="D41" s="81"/>
      <c r="E41" s="108" t="s">
        <v>21</v>
      </c>
      <c r="F41" s="108"/>
      <c r="G41" s="310" t="s">
        <v>49</v>
      </c>
      <c r="H41" s="93" t="str">
        <f t="shared" ref="H41:H46" si="72">IFERROR(HYPERLINK("https://www.ksaedu.or.kr/front/btoc/crs/off/crssesDetail.html?crscd="&amp;BI41,"바로가기"),"")</f>
        <v>바로가기</v>
      </c>
      <c r="I41" s="193">
        <v>2</v>
      </c>
      <c r="J41" s="77">
        <v>16</v>
      </c>
      <c r="K41" s="199">
        <v>480</v>
      </c>
      <c r="L41" s="199">
        <v>580</v>
      </c>
      <c r="M41" s="195"/>
      <c r="N41" s="71" t="s">
        <v>2042</v>
      </c>
      <c r="O41" s="196"/>
      <c r="P41" s="71" t="s">
        <v>2043</v>
      </c>
      <c r="Q41" s="196"/>
      <c r="R41" s="22"/>
      <c r="S41" s="195"/>
      <c r="T41" s="22"/>
      <c r="U41" s="196"/>
      <c r="V41" s="71" t="s">
        <v>216</v>
      </c>
      <c r="W41" s="196"/>
      <c r="X41" s="319"/>
      <c r="Y41" s="147">
        <f t="shared" ref="Y41:Y46" si="73">COUNTA($M41:$X41)</f>
        <v>3</v>
      </c>
      <c r="Z41" s="149">
        <f t="shared" ref="Z41:Z46" si="74">AA41+AD41</f>
        <v>3</v>
      </c>
      <c r="AA41" s="150">
        <f t="shared" ref="AA41:AA46" si="75">AB41+AC41</f>
        <v>0</v>
      </c>
      <c r="AB41" s="147">
        <f t="array" ref="AB41">(SUM(LEN($M41:$X41)-LEN(SUBSTITUTE($M41:$X41,"역삼","")))/LEN("역삼"))</f>
        <v>0</v>
      </c>
      <c r="AC41" s="147">
        <f t="array" ref="AC41">SUM(SUM(LEN($M41:X41)-LEN(SUBSTITUTE($M41:X41,"선릉","")))/LEN("선릉"),SUM(LEN(M41:$X41)-LEN(SUBSTITUTE($M41:$X41,"가산","")))/LEN("가산"))</f>
        <v>0</v>
      </c>
      <c r="AD41" s="150">
        <f t="shared" ref="AD41:AD46" si="76">SUM(AE41:AO41)</f>
        <v>3</v>
      </c>
      <c r="AE41" s="147">
        <f t="array" ref="AE41">(SUM(LEN($M41:$X41)-LEN(SUBSTITUTE($M41:$X41,"대전","")))/LEN("대전"))</f>
        <v>0</v>
      </c>
      <c r="AF41" s="147">
        <f t="array" ref="AF41">(SUM(LEN($M41:$X41)-LEN(SUBSTITUTE($M41:$X41,"대구","")))/LEN("대구"))</f>
        <v>0</v>
      </c>
      <c r="AG41" s="147">
        <f t="array" ref="AG41">(SUM(LEN($M41:$X41)-LEN(SUBSTITUTE($M41:$X41,"부산","")))/LEN("부산"))</f>
        <v>0</v>
      </c>
      <c r="AH41" s="147">
        <f t="array" ref="AH41">(SUM(LEN($M41:$X41)-LEN(SUBSTITUTE($M41:$X41,"광주","")))/LEN("광주"))</f>
        <v>2</v>
      </c>
      <c r="AI41" s="147">
        <f t="array" ref="AI41">SUM(SUM(LEN($M41:$X41)-LEN(SUBSTITUTE($M41:$X41,"수원","")))/LEN("수원"),SUM(LEN($M41:$X41)-LEN(SUBSTITUTE($M41:$X41,"춘천","")))/LEN("춘천"),SUM(LEN($M41:$X41)-LEN(SUBSTITUTE($M41:$X41,"의정부","")))/LEN("의정부"),SUM(LEN($M41:$X41)-LEN(SUBSTITUTE($M41:$X41,"원주","")))/LEN("원주"))</f>
        <v>0</v>
      </c>
      <c r="AJ41" s="147">
        <f t="array" ref="AJ41">(SUM(LEN($M41:$X41)-LEN(SUBSTITUTE($M41:$X41,"청주","")))/LEN("청주"))</f>
        <v>0</v>
      </c>
      <c r="AK41" s="147">
        <f t="array" ref="AK41">(SUM(LEN($M41:$X41)-LEN(SUBSTITUTE($M41:$X41,"인천","")))/LEN("인천"))</f>
        <v>0</v>
      </c>
      <c r="AL41" s="147">
        <f t="array" ref="AL41">SUM(SUM(LEN($M41:X41)-LEN(SUBSTITUTE($M41:X41,"충북","")))/LEN("충북"),SUM(LEN(M41:$X41)-LEN(SUBSTITUTE($M41:$X41,"아산","")))/LEN("아산"))</f>
        <v>0</v>
      </c>
      <c r="AM41" s="147">
        <f t="array" ref="AM41">(SUM(LEN($M41:$X41)-LEN(SUBSTITUTE($M41:$X41,"울산","")))/LEN("울산"))</f>
        <v>0</v>
      </c>
      <c r="AN41" s="147">
        <f t="array" ref="AN41">(SUM(LEN($M41:$X41)-LEN(SUBSTITUTE($M41:$X41,"창원","")))/LEN("창원"))</f>
        <v>0</v>
      </c>
      <c r="AO41" s="147">
        <f t="array" ref="AO41">(SUM(LEN($M41:$X41)-LEN(SUBSTITUTE($M41:$X41,"전주","")))/LEN("전주"))</f>
        <v>1</v>
      </c>
      <c r="AP41" s="176">
        <f t="shared" ref="AP41:AP46" si="77">AQ41+AT41</f>
        <v>6</v>
      </c>
      <c r="AQ41" s="175">
        <f>AR41+AS41</f>
        <v>0</v>
      </c>
      <c r="AR41" s="174">
        <f t="shared" ref="AR41:AS45" si="78">$I41*AB41</f>
        <v>0</v>
      </c>
      <c r="AS41" s="174">
        <f t="shared" si="78"/>
        <v>0</v>
      </c>
      <c r="AT41" s="175">
        <f t="shared" ref="AT41:AT46" si="79">SUM(AU41:BE41)</f>
        <v>6</v>
      </c>
      <c r="AU41" s="174">
        <f t="shared" ref="AU41:BE46" si="80">$I41*AE41</f>
        <v>0</v>
      </c>
      <c r="AV41" s="174">
        <f t="shared" si="80"/>
        <v>0</v>
      </c>
      <c r="AW41" s="174">
        <f t="shared" si="80"/>
        <v>0</v>
      </c>
      <c r="AX41" s="174">
        <f t="shared" si="80"/>
        <v>4</v>
      </c>
      <c r="AY41" s="174">
        <f t="shared" si="80"/>
        <v>0</v>
      </c>
      <c r="AZ41" s="174">
        <f t="shared" si="80"/>
        <v>0</v>
      </c>
      <c r="BA41" s="174">
        <f t="shared" si="80"/>
        <v>0</v>
      </c>
      <c r="BB41" s="174">
        <f t="shared" si="80"/>
        <v>0</v>
      </c>
      <c r="BC41" s="174">
        <f t="shared" si="80"/>
        <v>0</v>
      </c>
      <c r="BD41" s="174">
        <f t="shared" si="80"/>
        <v>0</v>
      </c>
      <c r="BE41" s="174">
        <f t="shared" si="80"/>
        <v>2</v>
      </c>
      <c r="BI41" s="585" t="str">
        <f>IF(G41="","",VLOOKUP(G41,과정코드!$A$2:$B$494,2,0))</f>
        <v>COL0104488</v>
      </c>
      <c r="BJ41" s="614"/>
    </row>
    <row r="42" spans="1:63" s="39" customFormat="1" ht="30" customHeight="1">
      <c r="A42" s="867"/>
      <c r="B42" s="77">
        <v>29</v>
      </c>
      <c r="C42" s="81"/>
      <c r="D42" s="81"/>
      <c r="E42" s="108" t="s">
        <v>21</v>
      </c>
      <c r="F42" s="108"/>
      <c r="G42" s="311" t="s">
        <v>50</v>
      </c>
      <c r="H42" s="93" t="str">
        <f t="shared" si="72"/>
        <v>바로가기</v>
      </c>
      <c r="I42" s="202">
        <v>2</v>
      </c>
      <c r="J42" s="74">
        <v>16</v>
      </c>
      <c r="K42" s="199">
        <v>480</v>
      </c>
      <c r="L42" s="199">
        <v>580</v>
      </c>
      <c r="M42" s="195"/>
      <c r="N42" s="22"/>
      <c r="O42" s="196"/>
      <c r="P42" s="71" t="s">
        <v>2042</v>
      </c>
      <c r="Q42" s="196" t="s">
        <v>2044</v>
      </c>
      <c r="R42" s="22"/>
      <c r="S42" s="195"/>
      <c r="T42" s="71"/>
      <c r="U42" s="196"/>
      <c r="V42" s="464"/>
      <c r="W42" s="195"/>
      <c r="X42" s="71" t="s">
        <v>219</v>
      </c>
      <c r="Y42" s="147">
        <f t="shared" si="73"/>
        <v>3</v>
      </c>
      <c r="Z42" s="149">
        <f t="shared" si="74"/>
        <v>3</v>
      </c>
      <c r="AA42" s="150">
        <f t="shared" si="75"/>
        <v>0</v>
      </c>
      <c r="AB42" s="147">
        <f t="array" ref="AB42">(SUM(LEN($M42:$X42)-LEN(SUBSTITUTE($M42:$X42,"역삼","")))/LEN("역삼"))</f>
        <v>0</v>
      </c>
      <c r="AC42" s="147">
        <f t="array" ref="AC42">SUM(SUM(LEN($M42:X42)-LEN(SUBSTITUTE($M42:X42,"선릉","")))/LEN("선릉"),SUM(LEN(M42:$X42)-LEN(SUBSTITUTE($M42:$X42,"가산","")))/LEN("가산"))</f>
        <v>0</v>
      </c>
      <c r="AD42" s="150">
        <f t="shared" si="76"/>
        <v>3</v>
      </c>
      <c r="AE42" s="147">
        <f t="array" ref="AE42">(SUM(LEN($M42:$X42)-LEN(SUBSTITUTE($M42:$X42,"대전","")))/LEN("대전"))</f>
        <v>0</v>
      </c>
      <c r="AF42" s="147">
        <f t="array" ref="AF42">(SUM(LEN($M42:$X42)-LEN(SUBSTITUTE($M42:$X42,"대구","")))/LEN("대구"))</f>
        <v>0</v>
      </c>
      <c r="AG42" s="147">
        <f t="array" ref="AG42">(SUM(LEN($M42:$X42)-LEN(SUBSTITUTE($M42:$X42,"부산","")))/LEN("부산"))</f>
        <v>0</v>
      </c>
      <c r="AH42" s="147">
        <f t="array" ref="AH42">(SUM(LEN($M42:$X42)-LEN(SUBSTITUTE($M42:$X42,"광주","")))/LEN("광주"))</f>
        <v>1</v>
      </c>
      <c r="AI42" s="147">
        <f t="array" ref="AI42">SUM(SUM(LEN($M42:$X42)-LEN(SUBSTITUTE($M42:$X42,"수원","")))/LEN("수원"),SUM(LEN($M42:$X42)-LEN(SUBSTITUTE($M42:$X42,"춘천","")))/LEN("춘천"),SUM(LEN($M42:$X42)-LEN(SUBSTITUTE($M42:$X42,"의정부","")))/LEN("의정부"),SUM(LEN($M42:$X42)-LEN(SUBSTITUTE($M42:$X42,"원주","")))/LEN("원주"))</f>
        <v>0</v>
      </c>
      <c r="AJ42" s="147">
        <f t="array" ref="AJ42">(SUM(LEN($M42:$X42)-LEN(SUBSTITUTE($M42:$X42,"청주","")))/LEN("청주"))</f>
        <v>0</v>
      </c>
      <c r="AK42" s="147">
        <f t="array" ref="AK42">(SUM(LEN($M42:$X42)-LEN(SUBSTITUTE($M42:$X42,"인천","")))/LEN("인천"))</f>
        <v>0</v>
      </c>
      <c r="AL42" s="147">
        <f t="array" ref="AL42">SUM(SUM(LEN($M42:X42)-LEN(SUBSTITUTE($M42:X42,"충북","")))/LEN("충북"),SUM(LEN(M42:$X42)-LEN(SUBSTITUTE($M42:$X42,"아산","")))/LEN("아산"))</f>
        <v>0</v>
      </c>
      <c r="AM42" s="147">
        <f t="array" ref="AM42">(SUM(LEN($M42:$X42)-LEN(SUBSTITUTE($M42:$X42,"울산","")))/LEN("울산"))</f>
        <v>0</v>
      </c>
      <c r="AN42" s="147">
        <f t="array" ref="AN42">(SUM(LEN($M42:$X42)-LEN(SUBSTITUTE($M42:$X42,"창원","")))/LEN("창원"))</f>
        <v>0</v>
      </c>
      <c r="AO42" s="147">
        <f t="array" ref="AO42">(SUM(LEN($M42:$X42)-LEN(SUBSTITUTE($M42:$X42,"전주","")))/LEN("전주"))</f>
        <v>2</v>
      </c>
      <c r="AP42" s="176">
        <f t="shared" si="77"/>
        <v>6</v>
      </c>
      <c r="AQ42" s="175">
        <f t="shared" ref="AQ42:AQ46" si="81">AR42+AS42</f>
        <v>0</v>
      </c>
      <c r="AR42" s="174">
        <f t="shared" si="78"/>
        <v>0</v>
      </c>
      <c r="AS42" s="174">
        <f t="shared" si="78"/>
        <v>0</v>
      </c>
      <c r="AT42" s="175">
        <f t="shared" si="79"/>
        <v>6</v>
      </c>
      <c r="AU42" s="174">
        <f t="shared" si="80"/>
        <v>0</v>
      </c>
      <c r="AV42" s="174">
        <f t="shared" si="80"/>
        <v>0</v>
      </c>
      <c r="AW42" s="174">
        <f t="shared" si="80"/>
        <v>0</v>
      </c>
      <c r="AX42" s="174">
        <f t="shared" si="80"/>
        <v>2</v>
      </c>
      <c r="AY42" s="174">
        <f t="shared" si="80"/>
        <v>0</v>
      </c>
      <c r="AZ42" s="174">
        <f t="shared" si="80"/>
        <v>0</v>
      </c>
      <c r="BA42" s="174">
        <f t="shared" si="80"/>
        <v>0</v>
      </c>
      <c r="BB42" s="174">
        <f t="shared" si="80"/>
        <v>0</v>
      </c>
      <c r="BC42" s="174">
        <f t="shared" si="80"/>
        <v>0</v>
      </c>
      <c r="BD42" s="174">
        <f t="shared" si="80"/>
        <v>0</v>
      </c>
      <c r="BE42" s="174">
        <f t="shared" si="80"/>
        <v>4</v>
      </c>
      <c r="BI42" s="585" t="str">
        <f>IF(G42="","",VLOOKUP(G42,과정코드!$A$2:$B$494,2,0))</f>
        <v>COL0104489</v>
      </c>
      <c r="BJ42" s="614"/>
    </row>
    <row r="43" spans="1:63" s="39" customFormat="1" ht="30" customHeight="1">
      <c r="A43" s="867"/>
      <c r="B43" s="77">
        <v>30</v>
      </c>
      <c r="C43" s="82"/>
      <c r="D43" s="82"/>
      <c r="E43" s="108" t="s">
        <v>21</v>
      </c>
      <c r="F43" s="108"/>
      <c r="G43" s="310" t="s">
        <v>301</v>
      </c>
      <c r="H43" s="93" t="str">
        <f t="shared" si="72"/>
        <v>바로가기</v>
      </c>
      <c r="I43" s="202">
        <v>2</v>
      </c>
      <c r="J43" s="74">
        <v>16</v>
      </c>
      <c r="K43" s="199">
        <v>480</v>
      </c>
      <c r="L43" s="199">
        <v>580</v>
      </c>
      <c r="M43" s="196" t="s">
        <v>2054</v>
      </c>
      <c r="N43" s="71"/>
      <c r="O43" s="196"/>
      <c r="P43" s="71"/>
      <c r="Q43" s="196"/>
      <c r="R43" s="71" t="s">
        <v>2052</v>
      </c>
      <c r="S43" s="196" t="s">
        <v>218</v>
      </c>
      <c r="T43" s="71" t="s">
        <v>2053</v>
      </c>
      <c r="U43" s="196"/>
      <c r="V43" s="71"/>
      <c r="W43" s="196" t="s">
        <v>824</v>
      </c>
      <c r="X43" s="71" t="s">
        <v>2047</v>
      </c>
      <c r="Y43" s="147">
        <f t="shared" si="73"/>
        <v>6</v>
      </c>
      <c r="Z43" s="149">
        <f t="shared" si="74"/>
        <v>8</v>
      </c>
      <c r="AA43" s="150">
        <f t="shared" si="75"/>
        <v>0</v>
      </c>
      <c r="AB43" s="147">
        <f t="array" ref="AB43">(SUM(LEN($M43:$X43)-LEN(SUBSTITUTE($M43:$X43,"역삼","")))/LEN("역삼"))</f>
        <v>0</v>
      </c>
      <c r="AC43" s="147">
        <f t="array" ref="AC43">SUM(SUM(LEN($M43:X43)-LEN(SUBSTITUTE($M43:X43,"선릉","")))/LEN("선릉"),SUM(LEN(M43:$X43)-LEN(SUBSTITUTE($M43:$X43,"가산","")))/LEN("가산"))</f>
        <v>0</v>
      </c>
      <c r="AD43" s="150">
        <f t="shared" si="76"/>
        <v>8</v>
      </c>
      <c r="AE43" s="147">
        <f t="array" ref="AE43">(SUM(LEN($M43:$X43)-LEN(SUBSTITUTE($M43:$X43,"대전","")))/LEN("대전"))</f>
        <v>0</v>
      </c>
      <c r="AF43" s="147">
        <f t="array" ref="AF43">(SUM(LEN($M43:$X43)-LEN(SUBSTITUTE($M43:$X43,"대구","")))/LEN("대구"))</f>
        <v>0</v>
      </c>
      <c r="AG43" s="147">
        <f t="array" ref="AG43">(SUM(LEN($M43:$X43)-LEN(SUBSTITUTE($M43:$X43,"부산","")))/LEN("부산"))</f>
        <v>0</v>
      </c>
      <c r="AH43" s="147">
        <f t="array" ref="AH43">(SUM(LEN($M43:$X43)-LEN(SUBSTITUTE($M43:$X43,"광주","")))/LEN("광주"))</f>
        <v>4</v>
      </c>
      <c r="AI43" s="147">
        <f t="array" ref="AI43">SUM(SUM(LEN($M43:$X43)-LEN(SUBSTITUTE($M43:$X43,"수원","")))/LEN("수원"),SUM(LEN($M43:$X43)-LEN(SUBSTITUTE($M43:$X43,"춘천","")))/LEN("춘천"),SUM(LEN($M43:$X43)-LEN(SUBSTITUTE($M43:$X43,"의정부","")))/LEN("의정부"),SUM(LEN($M43:$X43)-LEN(SUBSTITUTE($M43:$X43,"원주","")))/LEN("원주"))</f>
        <v>0</v>
      </c>
      <c r="AJ43" s="147">
        <f t="array" ref="AJ43">(SUM(LEN($M43:$X43)-LEN(SUBSTITUTE($M43:$X43,"청주","")))/LEN("청주"))</f>
        <v>0</v>
      </c>
      <c r="AK43" s="147">
        <f t="array" ref="AK43">(SUM(LEN($M43:$X43)-LEN(SUBSTITUTE($M43:$X43,"인천","")))/LEN("인천"))</f>
        <v>0</v>
      </c>
      <c r="AL43" s="147">
        <f t="array" ref="AL43">SUM(SUM(LEN($M43:X43)-LEN(SUBSTITUTE($M43:X43,"충북","")))/LEN("충북"),SUM(LEN(M43:$X43)-LEN(SUBSTITUTE($M43:$X43,"아산","")))/LEN("아산"))</f>
        <v>0</v>
      </c>
      <c r="AM43" s="147">
        <f t="array" ref="AM43">(SUM(LEN($M43:$X43)-LEN(SUBSTITUTE($M43:$X43,"울산","")))/LEN("울산"))</f>
        <v>0</v>
      </c>
      <c r="AN43" s="147">
        <f t="array" ref="AN43">(SUM(LEN($M43:$X43)-LEN(SUBSTITUTE($M43:$X43,"창원","")))/LEN("창원"))</f>
        <v>0</v>
      </c>
      <c r="AO43" s="147">
        <f t="array" ref="AO43">(SUM(LEN($M43:$X43)-LEN(SUBSTITUTE($M43:$X43,"전주","")))/LEN("전주"))</f>
        <v>4</v>
      </c>
      <c r="AP43" s="176">
        <f t="shared" si="77"/>
        <v>16</v>
      </c>
      <c r="AQ43" s="175">
        <f t="shared" si="81"/>
        <v>0</v>
      </c>
      <c r="AR43" s="174">
        <f t="shared" si="78"/>
        <v>0</v>
      </c>
      <c r="AS43" s="174">
        <f t="shared" si="78"/>
        <v>0</v>
      </c>
      <c r="AT43" s="175">
        <f t="shared" si="79"/>
        <v>16</v>
      </c>
      <c r="AU43" s="174">
        <f t="shared" si="80"/>
        <v>0</v>
      </c>
      <c r="AV43" s="174">
        <f t="shared" si="80"/>
        <v>0</v>
      </c>
      <c r="AW43" s="174">
        <f t="shared" si="80"/>
        <v>0</v>
      </c>
      <c r="AX43" s="174">
        <f t="shared" si="80"/>
        <v>8</v>
      </c>
      <c r="AY43" s="174">
        <f t="shared" si="80"/>
        <v>0</v>
      </c>
      <c r="AZ43" s="174">
        <f t="shared" si="80"/>
        <v>0</v>
      </c>
      <c r="BA43" s="174">
        <f t="shared" si="80"/>
        <v>0</v>
      </c>
      <c r="BB43" s="174">
        <f t="shared" si="80"/>
        <v>0</v>
      </c>
      <c r="BC43" s="174">
        <f t="shared" si="80"/>
        <v>0</v>
      </c>
      <c r="BD43" s="174">
        <f t="shared" si="80"/>
        <v>0</v>
      </c>
      <c r="BE43" s="174">
        <f t="shared" si="80"/>
        <v>8</v>
      </c>
      <c r="BI43" s="585" t="str">
        <f>IF(G43="","",VLOOKUP(G43,과정코드!$A$2:$B$494,2,0))</f>
        <v>COL0104490</v>
      </c>
      <c r="BJ43" s="614"/>
    </row>
    <row r="44" spans="1:63" s="39" customFormat="1" ht="30" customHeight="1">
      <c r="A44" s="867" t="s">
        <v>1276</v>
      </c>
      <c r="B44" s="77">
        <v>31</v>
      </c>
      <c r="C44" s="77"/>
      <c r="D44" s="529"/>
      <c r="E44" s="108" t="s">
        <v>21</v>
      </c>
      <c r="F44" s="198"/>
      <c r="G44" s="318" t="s">
        <v>1344</v>
      </c>
      <c r="H44" s="93" t="str">
        <f t="shared" si="72"/>
        <v>바로가기</v>
      </c>
      <c r="I44" s="201">
        <v>14</v>
      </c>
      <c r="J44" s="529">
        <v>100</v>
      </c>
      <c r="K44" s="78">
        <v>1450</v>
      </c>
      <c r="L44" s="78">
        <v>1600</v>
      </c>
      <c r="M44" s="196"/>
      <c r="N44" s="645" t="s">
        <v>2050</v>
      </c>
      <c r="O44" s="646" t="s">
        <v>2049</v>
      </c>
      <c r="P44" s="71"/>
      <c r="Q44" s="196"/>
      <c r="R44" s="71"/>
      <c r="S44" s="196"/>
      <c r="T44" s="71" t="s">
        <v>2051</v>
      </c>
      <c r="U44" s="196" t="s">
        <v>2603</v>
      </c>
      <c r="V44" s="71"/>
      <c r="W44" s="196"/>
      <c r="X44" s="22"/>
      <c r="Y44" s="147">
        <f t="shared" si="73"/>
        <v>4</v>
      </c>
      <c r="Z44" s="149">
        <f t="shared" si="74"/>
        <v>4</v>
      </c>
      <c r="AA44" s="150">
        <f t="shared" si="75"/>
        <v>0</v>
      </c>
      <c r="AB44" s="147">
        <f t="array" ref="AB44">(SUM(LEN($M44:$X44)-LEN(SUBSTITUTE($M44:$X44,"역삼","")))/LEN("역삼"))</f>
        <v>0</v>
      </c>
      <c r="AC44" s="147">
        <f t="array" ref="AC44">SUM(SUM(LEN($M44:X44)-LEN(SUBSTITUTE($M44:X44,"선릉","")))/LEN("선릉"),SUM(LEN(M44:$X44)-LEN(SUBSTITUTE($M44:$X44,"가산","")))/LEN("가산"))</f>
        <v>0</v>
      </c>
      <c r="AD44" s="150">
        <f t="shared" si="76"/>
        <v>4</v>
      </c>
      <c r="AE44" s="147">
        <f t="array" ref="AE44">(SUM(LEN($M44:$X44)-LEN(SUBSTITUTE($M44:$X44,"대전","")))/LEN("대전"))</f>
        <v>0</v>
      </c>
      <c r="AF44" s="147">
        <f t="array" ref="AF44">(SUM(LEN($M44:$X44)-LEN(SUBSTITUTE($M44:$X44,"대구","")))/LEN("대구"))</f>
        <v>0</v>
      </c>
      <c r="AG44" s="147">
        <f t="array" ref="AG44">(SUM(LEN($M44:$X44)-LEN(SUBSTITUTE($M44:$X44,"부산","")))/LEN("부산"))</f>
        <v>0</v>
      </c>
      <c r="AH44" s="147">
        <f t="array" ref="AH44">(SUM(LEN($M44:$X44)-LEN(SUBSTITUTE($M44:$X44,"광주","")))/LEN("광주"))</f>
        <v>2</v>
      </c>
      <c r="AI44" s="147">
        <f t="array" ref="AI44">SUM(SUM(LEN($M44:$X44)-LEN(SUBSTITUTE($M44:$X44,"수원","")))/LEN("수원"),SUM(LEN($M44:$X44)-LEN(SUBSTITUTE($M44:$X44,"춘천","")))/LEN("춘천"),SUM(LEN($M44:$X44)-LEN(SUBSTITUTE($M44:$X44,"의정부","")))/LEN("의정부"),SUM(LEN($M44:$X44)-LEN(SUBSTITUTE($M44:$X44,"원주","")))/LEN("원주"))</f>
        <v>0</v>
      </c>
      <c r="AJ44" s="147">
        <f t="array" ref="AJ44">(SUM(LEN($M44:$X44)-LEN(SUBSTITUTE($M44:$X44,"청주","")))/LEN("청주"))</f>
        <v>0</v>
      </c>
      <c r="AK44" s="147">
        <f t="array" ref="AK44">(SUM(LEN($M44:$X44)-LEN(SUBSTITUTE($M44:$X44,"인천","")))/LEN("인천"))</f>
        <v>0</v>
      </c>
      <c r="AL44" s="147">
        <f t="array" ref="AL44">SUM(SUM(LEN($M44:X44)-LEN(SUBSTITUTE($M44:X44,"충북","")))/LEN("충북"),SUM(LEN(M44:$X44)-LEN(SUBSTITUTE($M44:$X44,"아산","")))/LEN("아산"))</f>
        <v>0</v>
      </c>
      <c r="AM44" s="147">
        <f t="array" ref="AM44">(SUM(LEN($M44:$X44)-LEN(SUBSTITUTE($M44:$X44,"울산","")))/LEN("울산"))</f>
        <v>0</v>
      </c>
      <c r="AN44" s="147">
        <f t="array" ref="AN44">(SUM(LEN($M44:$X44)-LEN(SUBSTITUTE($M44:$X44,"창원","")))/LEN("창원"))</f>
        <v>0</v>
      </c>
      <c r="AO44" s="147">
        <f t="array" ref="AO44">(SUM(LEN($M44:$X44)-LEN(SUBSTITUTE($M44:$X44,"전주","")))/LEN("전주"))</f>
        <v>2</v>
      </c>
      <c r="AP44" s="176">
        <f t="shared" si="77"/>
        <v>56</v>
      </c>
      <c r="AQ44" s="175">
        <f t="shared" si="81"/>
        <v>0</v>
      </c>
      <c r="AR44" s="174">
        <f t="shared" si="78"/>
        <v>0</v>
      </c>
      <c r="AS44" s="174">
        <f t="shared" si="78"/>
        <v>0</v>
      </c>
      <c r="AT44" s="175">
        <f t="shared" si="79"/>
        <v>56</v>
      </c>
      <c r="AU44" s="174">
        <f t="shared" si="80"/>
        <v>0</v>
      </c>
      <c r="AV44" s="174">
        <f t="shared" si="80"/>
        <v>0</v>
      </c>
      <c r="AW44" s="174">
        <f t="shared" si="80"/>
        <v>0</v>
      </c>
      <c r="AX44" s="174">
        <f t="shared" si="80"/>
        <v>28</v>
      </c>
      <c r="AY44" s="174">
        <f t="shared" si="80"/>
        <v>0</v>
      </c>
      <c r="AZ44" s="174">
        <f t="shared" si="80"/>
        <v>0</v>
      </c>
      <c r="BA44" s="174">
        <f t="shared" si="80"/>
        <v>0</v>
      </c>
      <c r="BB44" s="174">
        <f t="shared" si="80"/>
        <v>0</v>
      </c>
      <c r="BC44" s="174">
        <f t="shared" si="80"/>
        <v>0</v>
      </c>
      <c r="BD44" s="174">
        <f t="shared" si="80"/>
        <v>0</v>
      </c>
      <c r="BE44" s="174">
        <f t="shared" si="80"/>
        <v>28</v>
      </c>
      <c r="BI44" s="585" t="str">
        <f>IF(G44="","",VLOOKUP(G44,과정코드!$A$2:$B$494,2,0))</f>
        <v>COL0104494</v>
      </c>
      <c r="BJ44" s="614"/>
    </row>
    <row r="45" spans="1:63" s="39" customFormat="1" ht="30" customHeight="1">
      <c r="A45" s="867"/>
      <c r="B45" s="77">
        <v>32</v>
      </c>
      <c r="C45" s="124"/>
      <c r="D45" s="124"/>
      <c r="E45" s="108" t="s">
        <v>21</v>
      </c>
      <c r="F45" s="198"/>
      <c r="G45" s="324" t="s">
        <v>1347</v>
      </c>
      <c r="H45" s="93" t="str">
        <f t="shared" si="72"/>
        <v>바로가기</v>
      </c>
      <c r="I45" s="204">
        <v>2</v>
      </c>
      <c r="J45" s="79">
        <v>16</v>
      </c>
      <c r="K45" s="192">
        <v>420</v>
      </c>
      <c r="L45" s="192">
        <v>500</v>
      </c>
      <c r="M45" s="196" t="s">
        <v>216</v>
      </c>
      <c r="N45" s="71" t="s">
        <v>218</v>
      </c>
      <c r="O45" s="196" t="s">
        <v>2045</v>
      </c>
      <c r="P45" s="71"/>
      <c r="Q45" s="196" t="s">
        <v>2046</v>
      </c>
      <c r="R45" s="71" t="s">
        <v>2048</v>
      </c>
      <c r="S45" s="196"/>
      <c r="T45" s="71" t="s">
        <v>824</v>
      </c>
      <c r="U45" s="196" t="s">
        <v>2047</v>
      </c>
      <c r="V45" s="71"/>
      <c r="W45" s="196" t="s">
        <v>221</v>
      </c>
      <c r="X45" s="71"/>
      <c r="Y45" s="147">
        <f t="shared" si="73"/>
        <v>8</v>
      </c>
      <c r="Z45" s="149">
        <f t="shared" si="74"/>
        <v>8</v>
      </c>
      <c r="AA45" s="150">
        <f t="shared" si="75"/>
        <v>0</v>
      </c>
      <c r="AB45" s="147">
        <f t="array" ref="AB45">(SUM(LEN($M45:$X45)-LEN(SUBSTITUTE($M45:$X45,"역삼","")))/LEN("역삼"))</f>
        <v>0</v>
      </c>
      <c r="AC45" s="147">
        <f t="array" ref="AC45">SUM(SUM(LEN($M45:X45)-LEN(SUBSTITUTE($M45:X45,"선릉","")))/LEN("선릉"),SUM(LEN(M45:$X45)-LEN(SUBSTITUTE($M45:$X45,"가산","")))/LEN("가산"))</f>
        <v>0</v>
      </c>
      <c r="AD45" s="150">
        <f t="shared" si="76"/>
        <v>8</v>
      </c>
      <c r="AE45" s="147">
        <f t="array" ref="AE45">(SUM(LEN($M45:$X45)-LEN(SUBSTITUTE($M45:$X45,"대전","")))/LEN("대전"))</f>
        <v>0</v>
      </c>
      <c r="AF45" s="147">
        <f t="array" ref="AF45">(SUM(LEN($M45:$X45)-LEN(SUBSTITUTE($M45:$X45,"대구","")))/LEN("대구"))</f>
        <v>0</v>
      </c>
      <c r="AG45" s="147">
        <f t="array" ref="AG45">(SUM(LEN($M45:$X45)-LEN(SUBSTITUTE($M45:$X45,"부산","")))/LEN("부산"))</f>
        <v>0</v>
      </c>
      <c r="AH45" s="147">
        <f t="array" ref="AH45">(SUM(LEN($M45:$X45)-LEN(SUBSTITUTE($M45:$X45,"광주","")))/LEN("광주"))</f>
        <v>4</v>
      </c>
      <c r="AI45" s="147">
        <f t="array" ref="AI45">SUM(SUM(LEN($M45:$X45)-LEN(SUBSTITUTE($M45:$X45,"수원","")))/LEN("수원"),SUM(LEN($M45:$X45)-LEN(SUBSTITUTE($M45:$X45,"춘천","")))/LEN("춘천"),SUM(LEN($M45:$X45)-LEN(SUBSTITUTE($M45:$X45,"의정부","")))/LEN("의정부"),SUM(LEN($M45:$X45)-LEN(SUBSTITUTE($M45:$X45,"원주","")))/LEN("원주"))</f>
        <v>0</v>
      </c>
      <c r="AJ45" s="147">
        <f t="array" ref="AJ45">(SUM(LEN($M45:$X45)-LEN(SUBSTITUTE($M45:$X45,"청주","")))/LEN("청주"))</f>
        <v>0</v>
      </c>
      <c r="AK45" s="147">
        <f t="array" ref="AK45">(SUM(LEN($M45:$X45)-LEN(SUBSTITUTE($M45:$X45,"인천","")))/LEN("인천"))</f>
        <v>0</v>
      </c>
      <c r="AL45" s="147">
        <f t="array" ref="AL45">SUM(SUM(LEN($M45:X45)-LEN(SUBSTITUTE($M45:X45,"충북","")))/LEN("충북"),SUM(LEN(M45:$X45)-LEN(SUBSTITUTE($M45:$X45,"아산","")))/LEN("아산"))</f>
        <v>0</v>
      </c>
      <c r="AM45" s="147">
        <f t="array" ref="AM45">(SUM(LEN($M45:$X45)-LEN(SUBSTITUTE($M45:$X45,"울산","")))/LEN("울산"))</f>
        <v>0</v>
      </c>
      <c r="AN45" s="147">
        <f t="array" ref="AN45">(SUM(LEN($M45:$X45)-LEN(SUBSTITUTE($M45:$X45,"창원","")))/LEN("창원"))</f>
        <v>0</v>
      </c>
      <c r="AO45" s="147">
        <f t="array" ref="AO45">(SUM(LEN($M45:$X45)-LEN(SUBSTITUTE($M45:$X45,"전주","")))/LEN("전주"))</f>
        <v>4</v>
      </c>
      <c r="AP45" s="176">
        <f t="shared" si="77"/>
        <v>16</v>
      </c>
      <c r="AQ45" s="175">
        <f t="shared" si="81"/>
        <v>0</v>
      </c>
      <c r="AR45" s="174">
        <f t="shared" si="78"/>
        <v>0</v>
      </c>
      <c r="AS45" s="174">
        <f t="shared" si="78"/>
        <v>0</v>
      </c>
      <c r="AT45" s="175">
        <f t="shared" si="79"/>
        <v>16</v>
      </c>
      <c r="AU45" s="174">
        <f t="shared" si="80"/>
        <v>0</v>
      </c>
      <c r="AV45" s="174">
        <f t="shared" si="80"/>
        <v>0</v>
      </c>
      <c r="AW45" s="174">
        <f t="shared" si="80"/>
        <v>0</v>
      </c>
      <c r="AX45" s="174">
        <f t="shared" si="80"/>
        <v>8</v>
      </c>
      <c r="AY45" s="174">
        <f t="shared" si="80"/>
        <v>0</v>
      </c>
      <c r="AZ45" s="174">
        <f t="shared" si="80"/>
        <v>0</v>
      </c>
      <c r="BA45" s="174">
        <f t="shared" si="80"/>
        <v>0</v>
      </c>
      <c r="BB45" s="174">
        <f t="shared" si="80"/>
        <v>0</v>
      </c>
      <c r="BC45" s="174">
        <f t="shared" si="80"/>
        <v>0</v>
      </c>
      <c r="BD45" s="174">
        <f t="shared" si="80"/>
        <v>0</v>
      </c>
      <c r="BE45" s="174">
        <f t="shared" si="80"/>
        <v>8</v>
      </c>
      <c r="BI45" s="585" t="str">
        <f>IF(G45="","",VLOOKUP(G45,과정코드!$A$2:$B$494,2,0))</f>
        <v>COL0104497</v>
      </c>
      <c r="BJ45" s="614"/>
    </row>
    <row r="46" spans="1:63" s="39" customFormat="1" ht="30" customHeight="1">
      <c r="A46" s="715" t="s">
        <v>1977</v>
      </c>
      <c r="B46" s="77">
        <v>33</v>
      </c>
      <c r="C46" s="76" t="s">
        <v>20</v>
      </c>
      <c r="D46" s="76"/>
      <c r="E46" s="75"/>
      <c r="F46" s="75"/>
      <c r="G46" s="325" t="s">
        <v>682</v>
      </c>
      <c r="H46" s="93" t="str">
        <f t="shared" si="72"/>
        <v>바로가기</v>
      </c>
      <c r="I46" s="321">
        <v>2</v>
      </c>
      <c r="J46" s="322">
        <v>14</v>
      </c>
      <c r="K46" s="332">
        <v>450</v>
      </c>
      <c r="L46" s="332">
        <v>550</v>
      </c>
      <c r="M46" s="195"/>
      <c r="N46" s="315" t="s">
        <v>681</v>
      </c>
      <c r="O46" s="195"/>
      <c r="P46" s="315"/>
      <c r="Q46" s="195"/>
      <c r="R46" s="315"/>
      <c r="S46" s="195"/>
      <c r="T46" s="315"/>
      <c r="U46" s="484"/>
      <c r="V46" s="315"/>
      <c r="W46" s="195"/>
      <c r="X46" s="315"/>
      <c r="Y46" s="147">
        <f t="shared" si="73"/>
        <v>1</v>
      </c>
      <c r="Z46" s="149">
        <f t="shared" si="74"/>
        <v>1</v>
      </c>
      <c r="AA46" s="150">
        <f t="shared" si="75"/>
        <v>0</v>
      </c>
      <c r="AB46" s="147">
        <f t="array" ref="AB46">(SUM(LEN($M46:$X46)-LEN(SUBSTITUTE($M46:$X46,"역삼","")))/LEN("역삼"))</f>
        <v>0</v>
      </c>
      <c r="AC46" s="147">
        <f t="array" ref="AC46">SUM(SUM(LEN($M46:X46)-LEN(SUBSTITUTE($M46:X46,"선릉","")))/LEN("선릉"),SUM(LEN(M46:$X46)-LEN(SUBSTITUTE($M46:$X46,"가산","")))/LEN("가산"))</f>
        <v>0</v>
      </c>
      <c r="AD46" s="150">
        <f t="shared" si="76"/>
        <v>1</v>
      </c>
      <c r="AE46" s="147">
        <f t="array" ref="AE46">(SUM(LEN($M46:$X46)-LEN(SUBSTITUTE($M46:$X46,"대전","")))/LEN("대전"))</f>
        <v>0</v>
      </c>
      <c r="AF46" s="147">
        <f t="array" ref="AF46">(SUM(LEN($M46:$X46)-LEN(SUBSTITUTE($M46:$X46,"대구","")))/LEN("대구"))</f>
        <v>0</v>
      </c>
      <c r="AG46" s="147">
        <f t="array" ref="AG46">(SUM(LEN($M46:$X46)-LEN(SUBSTITUTE($M46:$X46,"부산","")))/LEN("부산"))</f>
        <v>0</v>
      </c>
      <c r="AH46" s="147">
        <f t="array" ref="AH46">(SUM(LEN($M46:$X46)-LEN(SUBSTITUTE($M46:$X46,"광주","")))/LEN("광주"))</f>
        <v>1</v>
      </c>
      <c r="AI46" s="147">
        <f t="array" ref="AI46">SUM(SUM(LEN($M46:$X46)-LEN(SUBSTITUTE($M46:$X46,"수원","")))/LEN("수원"),SUM(LEN($M46:$X46)-LEN(SUBSTITUTE($M46:$X46,"춘천","")))/LEN("춘천"),SUM(LEN($M46:$X46)-LEN(SUBSTITUTE($M46:$X46,"의정부","")))/LEN("의정부"),SUM(LEN($M46:$X46)-LEN(SUBSTITUTE($M46:$X46,"원주","")))/LEN("원주"))</f>
        <v>0</v>
      </c>
      <c r="AJ46" s="147">
        <f t="array" ref="AJ46">(SUM(LEN($M46:$X46)-LEN(SUBSTITUTE($M46:$X46,"청주","")))/LEN("청주"))</f>
        <v>0</v>
      </c>
      <c r="AK46" s="147">
        <f t="array" ref="AK46">(SUM(LEN($M46:$X46)-LEN(SUBSTITUTE($M46:$X46,"인천","")))/LEN("인천"))</f>
        <v>0</v>
      </c>
      <c r="AL46" s="147">
        <f t="array" ref="AL46">SUM(SUM(LEN($M46:X46)-LEN(SUBSTITUTE($M46:X46,"충북","")))/LEN("충북"),SUM(LEN(M46:$X46)-LEN(SUBSTITUTE($M46:$X46,"아산","")))/LEN("아산"))</f>
        <v>0</v>
      </c>
      <c r="AM46" s="147">
        <f t="array" ref="AM46">(SUM(LEN($M46:$X46)-LEN(SUBSTITUTE($M46:$X46,"울산","")))/LEN("울산"))</f>
        <v>0</v>
      </c>
      <c r="AN46" s="147">
        <f t="array" ref="AN46">(SUM(LEN($M46:$X46)-LEN(SUBSTITUTE($M46:$X46,"창원","")))/LEN("창원"))</f>
        <v>0</v>
      </c>
      <c r="AO46" s="147">
        <f t="array" ref="AO46">(SUM(LEN($M46:$X46)-LEN(SUBSTITUTE($M46:$X46,"전주","")))/LEN("전주"))</f>
        <v>0</v>
      </c>
      <c r="AP46" s="176">
        <f t="shared" si="77"/>
        <v>2</v>
      </c>
      <c r="AQ46" s="175">
        <f t="shared" si="81"/>
        <v>0</v>
      </c>
      <c r="AR46" s="174">
        <f t="shared" ref="AR46:AS46" si="82">$I46*AB46</f>
        <v>0</v>
      </c>
      <c r="AS46" s="174">
        <f t="shared" si="82"/>
        <v>0</v>
      </c>
      <c r="AT46" s="175">
        <f t="shared" si="79"/>
        <v>2</v>
      </c>
      <c r="AU46" s="174">
        <f t="shared" si="80"/>
        <v>0</v>
      </c>
      <c r="AV46" s="174">
        <f t="shared" si="80"/>
        <v>0</v>
      </c>
      <c r="AW46" s="174">
        <f t="shared" si="80"/>
        <v>0</v>
      </c>
      <c r="AX46" s="174">
        <f t="shared" si="80"/>
        <v>2</v>
      </c>
      <c r="AY46" s="174">
        <f t="shared" si="80"/>
        <v>0</v>
      </c>
      <c r="AZ46" s="174">
        <f t="shared" si="80"/>
        <v>0</v>
      </c>
      <c r="BA46" s="174">
        <f t="shared" si="80"/>
        <v>0</v>
      </c>
      <c r="BB46" s="174">
        <f t="shared" si="80"/>
        <v>0</v>
      </c>
      <c r="BC46" s="174">
        <f t="shared" si="80"/>
        <v>0</v>
      </c>
      <c r="BD46" s="174">
        <f t="shared" si="80"/>
        <v>0</v>
      </c>
      <c r="BE46" s="174">
        <f t="shared" si="80"/>
        <v>0</v>
      </c>
      <c r="BI46" s="585" t="str">
        <f>IF(G46="","",VLOOKUP(G46,과정코드!$A$2:$B$494,2,0))</f>
        <v>COL0104507</v>
      </c>
      <c r="BJ46" s="614"/>
      <c r="BK46" s="602"/>
    </row>
    <row r="47" spans="1:63">
      <c r="BK47" s="92"/>
    </row>
    <row r="49" spans="63:63">
      <c r="BK49" s="92"/>
    </row>
    <row r="50" spans="63:63">
      <c r="BK50" s="92"/>
    </row>
  </sheetData>
  <mergeCells count="24">
    <mergeCell ref="A38:A39"/>
    <mergeCell ref="A41:A43"/>
    <mergeCell ref="A44:A45"/>
    <mergeCell ref="A19:A21"/>
    <mergeCell ref="A23:A24"/>
    <mergeCell ref="A31:A32"/>
    <mergeCell ref="A27:A29"/>
    <mergeCell ref="A34"/>
    <mergeCell ref="A17:A18"/>
    <mergeCell ref="A2:A3"/>
    <mergeCell ref="B2:B3"/>
    <mergeCell ref="C2:C3"/>
    <mergeCell ref="D2:D3"/>
    <mergeCell ref="A4:K4"/>
    <mergeCell ref="G2:G3"/>
    <mergeCell ref="H2:H3"/>
    <mergeCell ref="I2:J2"/>
    <mergeCell ref="K2:L2"/>
    <mergeCell ref="M2:X2"/>
    <mergeCell ref="F2:F3"/>
    <mergeCell ref="A6:A7"/>
    <mergeCell ref="A9:A12"/>
    <mergeCell ref="A14:A15"/>
    <mergeCell ref="E2:E3"/>
  </mergeCells>
  <phoneticPr fontId="17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topLeftCell="A35" workbookViewId="0">
      <selection activeCell="H59" sqref="H59"/>
    </sheetView>
  </sheetViews>
  <sheetFormatPr defaultRowHeight="16.5"/>
  <cols>
    <col min="1" max="1" width="64.625" style="585" customWidth="1"/>
    <col min="2" max="2" width="15.375" customWidth="1"/>
  </cols>
  <sheetData>
    <row r="1" spans="1:2" ht="17.25">
      <c r="A1" s="665" t="s">
        <v>1103</v>
      </c>
      <c r="B1" s="586" t="s">
        <v>2068</v>
      </c>
    </row>
    <row r="2" spans="1:2">
      <c r="A2" s="666" t="s">
        <v>1403</v>
      </c>
      <c r="B2" s="402" t="s">
        <v>2648</v>
      </c>
    </row>
    <row r="3" spans="1:2">
      <c r="A3" s="667" t="s">
        <v>1775</v>
      </c>
      <c r="B3" s="261" t="s">
        <v>2069</v>
      </c>
    </row>
    <row r="4" spans="1:2">
      <c r="A4" s="667" t="s">
        <v>1362</v>
      </c>
      <c r="B4" s="261" t="s">
        <v>2070</v>
      </c>
    </row>
    <row r="5" spans="1:2">
      <c r="A5" s="344" t="s">
        <v>1380</v>
      </c>
      <c r="B5" s="261" t="s">
        <v>2071</v>
      </c>
    </row>
    <row r="6" spans="1:2">
      <c r="A6" s="667" t="s">
        <v>1663</v>
      </c>
      <c r="B6" s="261" t="s">
        <v>2072</v>
      </c>
    </row>
    <row r="7" spans="1:2">
      <c r="A7" s="667" t="s">
        <v>1779</v>
      </c>
      <c r="B7" s="261" t="s">
        <v>2073</v>
      </c>
    </row>
    <row r="8" spans="1:2">
      <c r="A8" s="667" t="s">
        <v>1780</v>
      </c>
      <c r="B8" s="261" t="s">
        <v>2074</v>
      </c>
    </row>
    <row r="9" spans="1:2">
      <c r="A9" s="344" t="s">
        <v>408</v>
      </c>
      <c r="B9" s="261" t="s">
        <v>2075</v>
      </c>
    </row>
    <row r="10" spans="1:2">
      <c r="A10" s="667" t="s">
        <v>1664</v>
      </c>
      <c r="B10" s="261" t="s">
        <v>2076</v>
      </c>
    </row>
    <row r="11" spans="1:2">
      <c r="A11" s="668" t="s">
        <v>329</v>
      </c>
      <c r="B11" s="261" t="s">
        <v>2077</v>
      </c>
    </row>
    <row r="12" spans="1:2">
      <c r="A12" s="344" t="s">
        <v>1416</v>
      </c>
      <c r="B12" s="261" t="e">
        <v>#N/A</v>
      </c>
    </row>
    <row r="13" spans="1:2">
      <c r="A13" s="667" t="s">
        <v>475</v>
      </c>
      <c r="B13" s="261" t="s">
        <v>2078</v>
      </c>
    </row>
    <row r="14" spans="1:2">
      <c r="A14" s="667" t="s">
        <v>1781</v>
      </c>
      <c r="B14" s="261" t="s">
        <v>2079</v>
      </c>
    </row>
    <row r="15" spans="1:2">
      <c r="A15" s="667" t="s">
        <v>1782</v>
      </c>
      <c r="B15" s="261" t="s">
        <v>2080</v>
      </c>
    </row>
    <row r="16" spans="1:2">
      <c r="A16" s="667" t="s">
        <v>488</v>
      </c>
      <c r="B16" s="261" t="s">
        <v>2081</v>
      </c>
    </row>
    <row r="17" spans="1:2">
      <c r="A17" s="667" t="s">
        <v>1783</v>
      </c>
      <c r="B17" s="261" t="s">
        <v>2082</v>
      </c>
    </row>
    <row r="18" spans="1:2">
      <c r="A18" s="667" t="s">
        <v>1784</v>
      </c>
      <c r="B18" s="261" t="s">
        <v>2083</v>
      </c>
    </row>
    <row r="19" spans="1:2">
      <c r="A19" s="669" t="s">
        <v>162</v>
      </c>
      <c r="B19" s="261" t="s">
        <v>2084</v>
      </c>
    </row>
    <row r="20" spans="1:2">
      <c r="A20" s="669" t="s">
        <v>163</v>
      </c>
      <c r="B20" s="261" t="s">
        <v>2085</v>
      </c>
    </row>
    <row r="21" spans="1:2">
      <c r="A21" s="669" t="s">
        <v>164</v>
      </c>
      <c r="B21" s="261" t="s">
        <v>2086</v>
      </c>
    </row>
    <row r="22" spans="1:2">
      <c r="A22" s="669" t="s">
        <v>1234</v>
      </c>
      <c r="B22" s="261" t="s">
        <v>2087</v>
      </c>
    </row>
    <row r="23" spans="1:2">
      <c r="A23" s="668" t="s">
        <v>1235</v>
      </c>
      <c r="B23" s="261" t="s">
        <v>2088</v>
      </c>
    </row>
    <row r="24" spans="1:2">
      <c r="A24" s="670" t="s">
        <v>1236</v>
      </c>
      <c r="B24" s="261" t="s">
        <v>2089</v>
      </c>
    </row>
    <row r="25" spans="1:2">
      <c r="A25" s="510" t="s">
        <v>1665</v>
      </c>
      <c r="B25" s="261" t="s">
        <v>2090</v>
      </c>
    </row>
    <row r="26" spans="1:2">
      <c r="A26" s="510" t="s">
        <v>1666</v>
      </c>
      <c r="B26" s="261" t="s">
        <v>2091</v>
      </c>
    </row>
    <row r="27" spans="1:2">
      <c r="A27" s="510" t="s">
        <v>1654</v>
      </c>
      <c r="B27" s="261" t="s">
        <v>2092</v>
      </c>
    </row>
    <row r="28" spans="1:2">
      <c r="A28" s="510" t="s">
        <v>1434</v>
      </c>
      <c r="B28" s="261" t="s">
        <v>2093</v>
      </c>
    </row>
    <row r="29" spans="1:2">
      <c r="A29" s="579" t="s">
        <v>1381</v>
      </c>
      <c r="B29" s="261" t="s">
        <v>2094</v>
      </c>
    </row>
    <row r="30" spans="1:2">
      <c r="A30" s="510" t="s">
        <v>1382</v>
      </c>
      <c r="B30" s="261" t="s">
        <v>2095</v>
      </c>
    </row>
    <row r="31" spans="1:2">
      <c r="A31" s="671" t="s">
        <v>1642</v>
      </c>
      <c r="B31" s="261" t="s">
        <v>2096</v>
      </c>
    </row>
    <row r="32" spans="1:2">
      <c r="A32" s="510" t="s">
        <v>1446</v>
      </c>
      <c r="B32" s="261" t="s">
        <v>2097</v>
      </c>
    </row>
    <row r="33" spans="1:2">
      <c r="A33" s="510" t="s">
        <v>1447</v>
      </c>
      <c r="B33" s="261" t="s">
        <v>2098</v>
      </c>
    </row>
    <row r="34" spans="1:2">
      <c r="A34" s="510" t="s">
        <v>1641</v>
      </c>
      <c r="B34" s="261" t="s">
        <v>2099</v>
      </c>
    </row>
    <row r="35" spans="1:2">
      <c r="A35" s="668" t="s">
        <v>1384</v>
      </c>
      <c r="B35" s="261" t="s">
        <v>2100</v>
      </c>
    </row>
    <row r="36" spans="1:2">
      <c r="A36" s="671" t="s">
        <v>1412</v>
      </c>
      <c r="B36" s="261" t="s">
        <v>2101</v>
      </c>
    </row>
    <row r="37" spans="1:2">
      <c r="A37" s="510" t="s">
        <v>1383</v>
      </c>
      <c r="B37" s="261" t="s">
        <v>2102</v>
      </c>
    </row>
    <row r="38" spans="1:2">
      <c r="A38" s="510" t="s">
        <v>1451</v>
      </c>
      <c r="B38" s="261" t="s">
        <v>2103</v>
      </c>
    </row>
    <row r="39" spans="1:2">
      <c r="A39" s="510" t="s">
        <v>1462</v>
      </c>
      <c r="B39" s="261" t="s">
        <v>2104</v>
      </c>
    </row>
    <row r="40" spans="1:2">
      <c r="A40" s="510" t="s">
        <v>1463</v>
      </c>
      <c r="B40" s="261" t="s">
        <v>2105</v>
      </c>
    </row>
    <row r="41" spans="1:2">
      <c r="A41" s="668" t="s">
        <v>1239</v>
      </c>
      <c r="B41" s="261" t="s">
        <v>2106</v>
      </c>
    </row>
    <row r="42" spans="1:2">
      <c r="A42" s="671" t="s">
        <v>1464</v>
      </c>
      <c r="B42" s="261" t="s">
        <v>2107</v>
      </c>
    </row>
    <row r="43" spans="1:2">
      <c r="A43" s="671" t="s">
        <v>1240</v>
      </c>
      <c r="B43" s="261" t="s">
        <v>2108</v>
      </c>
    </row>
    <row r="44" spans="1:2">
      <c r="A44" s="671" t="s">
        <v>1243</v>
      </c>
      <c r="B44" s="261" t="e">
        <v>#N/A</v>
      </c>
    </row>
    <row r="45" spans="1:2">
      <c r="A45" s="579" t="s">
        <v>1417</v>
      </c>
      <c r="B45" s="261" t="s">
        <v>2109</v>
      </c>
    </row>
    <row r="46" spans="1:2">
      <c r="A46" s="579" t="s">
        <v>424</v>
      </c>
      <c r="B46" s="261" t="s">
        <v>2110</v>
      </c>
    </row>
    <row r="47" spans="1:2">
      <c r="A47" s="579" t="s">
        <v>427</v>
      </c>
      <c r="B47" s="261" t="s">
        <v>2111</v>
      </c>
    </row>
    <row r="48" spans="1:2">
      <c r="A48" s="579" t="s">
        <v>1421</v>
      </c>
      <c r="B48" s="261" t="s">
        <v>2112</v>
      </c>
    </row>
    <row r="49" spans="1:2">
      <c r="A49" s="579" t="s">
        <v>1645</v>
      </c>
      <c r="B49" s="261" t="e">
        <v>#N/A</v>
      </c>
    </row>
    <row r="50" spans="1:2">
      <c r="A50" s="579" t="s">
        <v>1646</v>
      </c>
      <c r="B50" s="261" t="s">
        <v>2113</v>
      </c>
    </row>
    <row r="51" spans="1:2">
      <c r="A51" s="672" t="s">
        <v>2640</v>
      </c>
      <c r="B51" s="261" t="s">
        <v>2114</v>
      </c>
    </row>
    <row r="52" spans="1:2" ht="27">
      <c r="A52" s="672" t="s">
        <v>1648</v>
      </c>
      <c r="B52" s="261" t="s">
        <v>2115</v>
      </c>
    </row>
    <row r="53" spans="1:2">
      <c r="A53" s="478" t="s">
        <v>343</v>
      </c>
      <c r="B53" s="261" t="s">
        <v>2116</v>
      </c>
    </row>
    <row r="54" spans="1:2">
      <c r="A54" s="478" t="s">
        <v>1786</v>
      </c>
      <c r="B54" s="261" t="s">
        <v>2117</v>
      </c>
    </row>
    <row r="55" spans="1:2">
      <c r="A55" s="673" t="s">
        <v>1787</v>
      </c>
      <c r="B55" s="261" t="s">
        <v>2118</v>
      </c>
    </row>
    <row r="56" spans="1:2">
      <c r="A56" s="673" t="s">
        <v>1788</v>
      </c>
      <c r="B56" s="261" t="s">
        <v>2119</v>
      </c>
    </row>
    <row r="57" spans="1:2">
      <c r="A57" s="673" t="s">
        <v>1789</v>
      </c>
      <c r="B57" s="261" t="s">
        <v>2120</v>
      </c>
    </row>
    <row r="58" spans="1:2">
      <c r="A58" s="673" t="s">
        <v>1770</v>
      </c>
      <c r="B58" s="261" t="s">
        <v>2121</v>
      </c>
    </row>
    <row r="59" spans="1:2">
      <c r="A59" s="673" t="s">
        <v>1790</v>
      </c>
      <c r="B59" s="261" t="s">
        <v>2122</v>
      </c>
    </row>
    <row r="60" spans="1:2">
      <c r="A60" s="673" t="s">
        <v>93</v>
      </c>
      <c r="B60" s="261" t="s">
        <v>2123</v>
      </c>
    </row>
    <row r="61" spans="1:2">
      <c r="A61" s="673" t="s">
        <v>53</v>
      </c>
      <c r="B61" s="261" t="s">
        <v>2124</v>
      </c>
    </row>
    <row r="62" spans="1:2">
      <c r="A62" s="673" t="s">
        <v>1792</v>
      </c>
      <c r="B62" s="261" t="s">
        <v>2125</v>
      </c>
    </row>
    <row r="63" spans="1:2">
      <c r="A63" s="478" t="s">
        <v>52</v>
      </c>
      <c r="B63" s="261" t="s">
        <v>2126</v>
      </c>
    </row>
    <row r="64" spans="1:2">
      <c r="A64" s="478" t="s">
        <v>95</v>
      </c>
      <c r="B64" s="261" t="s">
        <v>2127</v>
      </c>
    </row>
    <row r="65" spans="1:2">
      <c r="A65" s="478" t="s">
        <v>1794</v>
      </c>
      <c r="B65" s="261" t="s">
        <v>2128</v>
      </c>
    </row>
    <row r="66" spans="1:2">
      <c r="A66" s="674" t="s">
        <v>350</v>
      </c>
      <c r="B66" s="261" t="s">
        <v>2129</v>
      </c>
    </row>
    <row r="67" spans="1:2">
      <c r="A67" s="478" t="s">
        <v>1795</v>
      </c>
      <c r="B67" s="261" t="s">
        <v>2130</v>
      </c>
    </row>
    <row r="68" spans="1:2">
      <c r="A68" s="478" t="s">
        <v>1386</v>
      </c>
      <c r="B68" s="261" t="s">
        <v>2131</v>
      </c>
    </row>
    <row r="69" spans="1:2">
      <c r="A69" s="478" t="s">
        <v>417</v>
      </c>
      <c r="B69" s="261" t="s">
        <v>2132</v>
      </c>
    </row>
    <row r="70" spans="1:2">
      <c r="A70" s="675" t="s">
        <v>1385</v>
      </c>
      <c r="B70" s="261" t="s">
        <v>2133</v>
      </c>
    </row>
    <row r="71" spans="1:2">
      <c r="A71" s="478" t="s">
        <v>1796</v>
      </c>
      <c r="B71" s="261" t="s">
        <v>2134</v>
      </c>
    </row>
    <row r="72" spans="1:2">
      <c r="A72" s="478" t="s">
        <v>1797</v>
      </c>
      <c r="B72" s="261" t="s">
        <v>2135</v>
      </c>
    </row>
    <row r="73" spans="1:2">
      <c r="A73" s="478" t="s">
        <v>1798</v>
      </c>
      <c r="B73" s="261" t="s">
        <v>2136</v>
      </c>
    </row>
    <row r="74" spans="1:2">
      <c r="A74" s="478" t="s">
        <v>1799</v>
      </c>
      <c r="B74" s="261" t="s">
        <v>2137</v>
      </c>
    </row>
    <row r="75" spans="1:2">
      <c r="A75" s="478" t="s">
        <v>1800</v>
      </c>
      <c r="B75" s="261" t="s">
        <v>2138</v>
      </c>
    </row>
    <row r="76" spans="1:2">
      <c r="A76" s="478" t="s">
        <v>1801</v>
      </c>
      <c r="B76" s="261" t="s">
        <v>2139</v>
      </c>
    </row>
    <row r="77" spans="1:2">
      <c r="A77" s="478" t="s">
        <v>1802</v>
      </c>
      <c r="B77" s="261" t="s">
        <v>2140</v>
      </c>
    </row>
    <row r="78" spans="1:2">
      <c r="A78" s="478" t="s">
        <v>1803</v>
      </c>
      <c r="B78" s="261" t="s">
        <v>2141</v>
      </c>
    </row>
    <row r="79" spans="1:2">
      <c r="A79" s="579" t="s">
        <v>1381</v>
      </c>
      <c r="B79" s="261" t="s">
        <v>2094</v>
      </c>
    </row>
    <row r="80" spans="1:2">
      <c r="A80" s="510" t="s">
        <v>1382</v>
      </c>
      <c r="B80" s="261" t="s">
        <v>2095</v>
      </c>
    </row>
    <row r="81" spans="1:2">
      <c r="A81" s="671" t="s">
        <v>1642</v>
      </c>
      <c r="B81" s="261" t="s">
        <v>2096</v>
      </c>
    </row>
    <row r="82" spans="1:2">
      <c r="A82" s="676" t="s">
        <v>1434</v>
      </c>
      <c r="B82" s="261" t="s">
        <v>2093</v>
      </c>
    </row>
    <row r="83" spans="1:2">
      <c r="A83" s="676" t="s">
        <v>1477</v>
      </c>
      <c r="B83" s="261" t="s">
        <v>2105</v>
      </c>
    </row>
    <row r="84" spans="1:2">
      <c r="A84" s="676" t="s">
        <v>414</v>
      </c>
      <c r="B84" s="261" t="s">
        <v>2142</v>
      </c>
    </row>
    <row r="85" spans="1:2">
      <c r="A85" s="676" t="s">
        <v>1406</v>
      </c>
      <c r="B85" s="261" t="s">
        <v>2143</v>
      </c>
    </row>
    <row r="86" spans="1:2">
      <c r="A86" s="676" t="s">
        <v>1390</v>
      </c>
      <c r="B86" s="261" t="s">
        <v>2144</v>
      </c>
    </row>
    <row r="87" spans="1:2">
      <c r="A87" s="676" t="s">
        <v>1352</v>
      </c>
      <c r="B87" s="261" t="s">
        <v>2145</v>
      </c>
    </row>
    <row r="88" spans="1:2">
      <c r="A88" s="676" t="s">
        <v>1391</v>
      </c>
      <c r="B88" s="261" t="s">
        <v>2146</v>
      </c>
    </row>
    <row r="89" spans="1:2">
      <c r="A89" s="344" t="s">
        <v>1804</v>
      </c>
      <c r="B89" s="261" t="s">
        <v>2147</v>
      </c>
    </row>
    <row r="90" spans="1:2">
      <c r="A90" s="676" t="s">
        <v>1805</v>
      </c>
      <c r="B90" s="261" t="s">
        <v>2148</v>
      </c>
    </row>
    <row r="91" spans="1:2">
      <c r="A91" s="676" t="s">
        <v>1806</v>
      </c>
      <c r="B91" s="261" t="s">
        <v>2149</v>
      </c>
    </row>
    <row r="92" spans="1:2">
      <c r="A92" s="676" t="s">
        <v>411</v>
      </c>
      <c r="B92" s="261" t="s">
        <v>2150</v>
      </c>
    </row>
    <row r="93" spans="1:2">
      <c r="A93" s="676" t="s">
        <v>1410</v>
      </c>
      <c r="B93" s="261" t="s">
        <v>2151</v>
      </c>
    </row>
    <row r="94" spans="1:2">
      <c r="A94" s="676" t="s">
        <v>1387</v>
      </c>
      <c r="B94" s="261" t="s">
        <v>2152</v>
      </c>
    </row>
    <row r="95" spans="1:2">
      <c r="A95" s="676" t="s">
        <v>418</v>
      </c>
      <c r="B95" s="261" t="s">
        <v>2153</v>
      </c>
    </row>
    <row r="96" spans="1:2">
      <c r="A96" s="676" t="s">
        <v>1807</v>
      </c>
      <c r="B96" s="261" t="s">
        <v>2154</v>
      </c>
    </row>
    <row r="97" spans="1:2">
      <c r="A97" s="676" t="s">
        <v>63</v>
      </c>
      <c r="B97" s="261" t="s">
        <v>2155</v>
      </c>
    </row>
    <row r="98" spans="1:2">
      <c r="A98" s="676" t="s">
        <v>1388</v>
      </c>
      <c r="B98" s="261" t="s">
        <v>2156</v>
      </c>
    </row>
    <row r="99" spans="1:2">
      <c r="A99" s="676" t="s">
        <v>1353</v>
      </c>
      <c r="B99" s="261" t="s">
        <v>2157</v>
      </c>
    </row>
    <row r="100" spans="1:2">
      <c r="A100" s="676" t="s">
        <v>1389</v>
      </c>
      <c r="B100" s="261" t="s">
        <v>2158</v>
      </c>
    </row>
    <row r="101" spans="1:2">
      <c r="A101" s="676" t="s">
        <v>1320</v>
      </c>
      <c r="B101" s="261" t="s">
        <v>2159</v>
      </c>
    </row>
    <row r="102" spans="1:2">
      <c r="A102" s="676" t="s">
        <v>1383</v>
      </c>
      <c r="B102" s="261" t="s">
        <v>2102</v>
      </c>
    </row>
    <row r="103" spans="1:2">
      <c r="A103" s="676" t="s">
        <v>413</v>
      </c>
      <c r="B103" s="261" t="s">
        <v>2160</v>
      </c>
    </row>
    <row r="104" spans="1:2">
      <c r="A104" s="476" t="s">
        <v>1489</v>
      </c>
      <c r="B104" s="261" t="s">
        <v>2103</v>
      </c>
    </row>
    <row r="105" spans="1:2">
      <c r="A105" s="510" t="s">
        <v>1641</v>
      </c>
      <c r="B105" s="261" t="s">
        <v>2099</v>
      </c>
    </row>
    <row r="106" spans="1:2">
      <c r="A106" s="676" t="s">
        <v>1392</v>
      </c>
      <c r="B106" s="261" t="s">
        <v>2161</v>
      </c>
    </row>
    <row r="107" spans="1:2">
      <c r="A107" s="476" t="s">
        <v>103</v>
      </c>
      <c r="B107" s="261" t="s">
        <v>2162</v>
      </c>
    </row>
    <row r="108" spans="1:2">
      <c r="A108" s="579" t="s">
        <v>1808</v>
      </c>
      <c r="B108" s="261" t="s">
        <v>2163</v>
      </c>
    </row>
    <row r="109" spans="1:2">
      <c r="A109" s="579" t="s">
        <v>71</v>
      </c>
      <c r="B109" s="261" t="s">
        <v>2164</v>
      </c>
    </row>
    <row r="110" spans="1:2">
      <c r="A110" s="476" t="s">
        <v>1809</v>
      </c>
      <c r="B110" s="261" t="s">
        <v>2165</v>
      </c>
    </row>
    <row r="111" spans="1:2">
      <c r="A111" s="476" t="s">
        <v>72</v>
      </c>
      <c r="B111" s="261" t="s">
        <v>2166</v>
      </c>
    </row>
    <row r="112" spans="1:2">
      <c r="A112" s="579" t="s">
        <v>1810</v>
      </c>
      <c r="B112" s="261" t="s">
        <v>2167</v>
      </c>
    </row>
    <row r="113" spans="1:2">
      <c r="A113" s="476" t="s">
        <v>1811</v>
      </c>
      <c r="B113" s="261" t="s">
        <v>2168</v>
      </c>
    </row>
    <row r="114" spans="1:2">
      <c r="A114" s="476" t="s">
        <v>74</v>
      </c>
      <c r="B114" s="261" t="s">
        <v>2169</v>
      </c>
    </row>
    <row r="115" spans="1:2">
      <c r="A115" s="579" t="s">
        <v>1813</v>
      </c>
      <c r="B115" s="261" t="s">
        <v>2170</v>
      </c>
    </row>
    <row r="116" spans="1:2">
      <c r="A116" s="514" t="s">
        <v>1814</v>
      </c>
      <c r="B116" s="261" t="s">
        <v>2171</v>
      </c>
    </row>
    <row r="117" spans="1:2">
      <c r="A117" s="579" t="s">
        <v>1815</v>
      </c>
      <c r="B117" s="261" t="s">
        <v>2172</v>
      </c>
    </row>
    <row r="118" spans="1:2">
      <c r="A118" s="579" t="s">
        <v>1462</v>
      </c>
      <c r="B118" s="261" t="s">
        <v>2104</v>
      </c>
    </row>
    <row r="119" spans="1:2">
      <c r="A119" s="671" t="s">
        <v>1464</v>
      </c>
      <c r="B119" s="261" t="s">
        <v>2107</v>
      </c>
    </row>
    <row r="120" spans="1:2">
      <c r="A120" s="579" t="s">
        <v>104</v>
      </c>
      <c r="B120" s="261" t="s">
        <v>2173</v>
      </c>
    </row>
    <row r="121" spans="1:2">
      <c r="A121" s="579" t="s">
        <v>1817</v>
      </c>
      <c r="B121" s="261" t="s">
        <v>2174</v>
      </c>
    </row>
    <row r="122" spans="1:2">
      <c r="A122" s="581" t="s">
        <v>1818</v>
      </c>
      <c r="B122" s="261" t="s">
        <v>2175</v>
      </c>
    </row>
    <row r="123" spans="1:2">
      <c r="A123" s="581" t="s">
        <v>1819</v>
      </c>
      <c r="B123" s="261" t="s">
        <v>2176</v>
      </c>
    </row>
    <row r="124" spans="1:2">
      <c r="A124" s="579" t="s">
        <v>1552</v>
      </c>
      <c r="B124" s="261" t="s">
        <v>2177</v>
      </c>
    </row>
    <row r="125" spans="1:2">
      <c r="A125" s="581" t="s">
        <v>1820</v>
      </c>
      <c r="B125" s="261" t="s">
        <v>2178</v>
      </c>
    </row>
    <row r="126" spans="1:2">
      <c r="A126" s="344" t="s">
        <v>1821</v>
      </c>
      <c r="B126" s="261" t="s">
        <v>2179</v>
      </c>
    </row>
    <row r="127" spans="1:2">
      <c r="A127" s="581" t="s">
        <v>1822</v>
      </c>
      <c r="B127" s="261" t="s">
        <v>2180</v>
      </c>
    </row>
    <row r="128" spans="1:2">
      <c r="A128" s="581" t="s">
        <v>1553</v>
      </c>
      <c r="B128" s="261" t="s">
        <v>2181</v>
      </c>
    </row>
    <row r="129" spans="1:2">
      <c r="A129" s="476" t="s">
        <v>1823</v>
      </c>
      <c r="B129" s="261" t="s">
        <v>2182</v>
      </c>
    </row>
    <row r="130" spans="1:2">
      <c r="A130" s="344" t="s">
        <v>1824</v>
      </c>
      <c r="B130" s="261" t="s">
        <v>2183</v>
      </c>
    </row>
    <row r="131" spans="1:2">
      <c r="A131" s="677" t="s">
        <v>1825</v>
      </c>
      <c r="B131" s="261" t="s">
        <v>2184</v>
      </c>
    </row>
    <row r="132" spans="1:2">
      <c r="A132" s="678" t="s">
        <v>1826</v>
      </c>
      <c r="B132" s="261" t="s">
        <v>2185</v>
      </c>
    </row>
    <row r="133" spans="1:2">
      <c r="A133" s="674" t="s">
        <v>97</v>
      </c>
      <c r="B133" s="261" t="s">
        <v>2186</v>
      </c>
    </row>
    <row r="134" spans="1:2">
      <c r="A134" s="674" t="s">
        <v>79</v>
      </c>
      <c r="B134" s="261" t="s">
        <v>2187</v>
      </c>
    </row>
    <row r="135" spans="1:2">
      <c r="A135" s="674" t="s">
        <v>419</v>
      </c>
      <c r="B135" s="261" t="s">
        <v>2188</v>
      </c>
    </row>
    <row r="136" spans="1:2">
      <c r="A136" s="476" t="s">
        <v>1827</v>
      </c>
      <c r="B136" s="261" t="s">
        <v>2189</v>
      </c>
    </row>
    <row r="137" spans="1:2">
      <c r="A137" s="674" t="s">
        <v>1409</v>
      </c>
      <c r="B137" s="261" t="s">
        <v>2190</v>
      </c>
    </row>
    <row r="138" spans="1:2">
      <c r="A138" s="476" t="s">
        <v>1407</v>
      </c>
      <c r="B138" s="261" t="s">
        <v>2191</v>
      </c>
    </row>
    <row r="139" spans="1:2">
      <c r="A139" s="668" t="s">
        <v>1384</v>
      </c>
      <c r="B139" s="261" t="s">
        <v>2100</v>
      </c>
    </row>
    <row r="140" spans="1:2">
      <c r="A140" s="579" t="s">
        <v>1412</v>
      </c>
      <c r="B140" s="261" t="s">
        <v>2101</v>
      </c>
    </row>
    <row r="141" spans="1:2">
      <c r="A141" s="476" t="s">
        <v>1829</v>
      </c>
      <c r="B141" s="261" t="s">
        <v>2192</v>
      </c>
    </row>
    <row r="142" spans="1:2">
      <c r="A142" s="674" t="s">
        <v>420</v>
      </c>
      <c r="B142" s="261" t="s">
        <v>2193</v>
      </c>
    </row>
    <row r="143" spans="1:2">
      <c r="A143" s="476" t="s">
        <v>1408</v>
      </c>
      <c r="B143" s="261" t="s">
        <v>2194</v>
      </c>
    </row>
    <row r="144" spans="1:2">
      <c r="A144" s="476" t="s">
        <v>1830</v>
      </c>
      <c r="B144" s="261" t="s">
        <v>2195</v>
      </c>
    </row>
    <row r="145" spans="1:2">
      <c r="A145" s="476" t="s">
        <v>1831</v>
      </c>
      <c r="B145" s="261" t="s">
        <v>2196</v>
      </c>
    </row>
    <row r="146" spans="1:2">
      <c r="A146" s="476" t="s">
        <v>1832</v>
      </c>
      <c r="B146" s="261" t="s">
        <v>2197</v>
      </c>
    </row>
    <row r="147" spans="1:2">
      <c r="A147" s="476" t="s">
        <v>80</v>
      </c>
      <c r="B147" s="261" t="s">
        <v>2198</v>
      </c>
    </row>
    <row r="148" spans="1:2">
      <c r="A148" s="476" t="s">
        <v>1834</v>
      </c>
      <c r="B148" s="261" t="s">
        <v>2199</v>
      </c>
    </row>
    <row r="149" spans="1:2">
      <c r="A149" s="478" t="s">
        <v>1394</v>
      </c>
      <c r="B149" s="261" t="s">
        <v>2200</v>
      </c>
    </row>
    <row r="150" spans="1:2">
      <c r="A150" s="478" t="s">
        <v>1395</v>
      </c>
      <c r="B150" s="261" t="s">
        <v>2201</v>
      </c>
    </row>
    <row r="151" spans="1:2">
      <c r="A151" s="674" t="s">
        <v>1835</v>
      </c>
      <c r="B151" s="261" t="s">
        <v>2202</v>
      </c>
    </row>
    <row r="152" spans="1:2">
      <c r="A152" s="579" t="s">
        <v>1836</v>
      </c>
      <c r="B152" s="261" t="s">
        <v>2203</v>
      </c>
    </row>
    <row r="153" spans="1:2">
      <c r="A153" s="476" t="s">
        <v>1393</v>
      </c>
      <c r="B153" s="261" t="s">
        <v>2204</v>
      </c>
    </row>
    <row r="154" spans="1:2">
      <c r="A154" s="579" t="s">
        <v>1837</v>
      </c>
      <c r="B154" s="261" t="s">
        <v>2205</v>
      </c>
    </row>
    <row r="155" spans="1:2">
      <c r="A155" s="666" t="s">
        <v>1838</v>
      </c>
      <c r="B155" s="261" t="s">
        <v>2206</v>
      </c>
    </row>
    <row r="156" spans="1:2">
      <c r="A156" s="579" t="s">
        <v>85</v>
      </c>
      <c r="B156" s="261" t="s">
        <v>2207</v>
      </c>
    </row>
    <row r="157" spans="1:2">
      <c r="A157" s="673" t="s">
        <v>1840</v>
      </c>
      <c r="B157" s="261" t="s">
        <v>2208</v>
      </c>
    </row>
    <row r="158" spans="1:2">
      <c r="A158" s="391" t="s">
        <v>1396</v>
      </c>
      <c r="B158" s="261" t="s">
        <v>2209</v>
      </c>
    </row>
    <row r="159" spans="1:2">
      <c r="A159" s="391" t="s">
        <v>1841</v>
      </c>
      <c r="B159" s="261" t="s">
        <v>2210</v>
      </c>
    </row>
    <row r="160" spans="1:2">
      <c r="A160" s="391" t="s">
        <v>1397</v>
      </c>
      <c r="B160" s="261" t="s">
        <v>2211</v>
      </c>
    </row>
    <row r="161" spans="1:2">
      <c r="A161" s="673" t="s">
        <v>1842</v>
      </c>
      <c r="B161" s="261" t="s">
        <v>2212</v>
      </c>
    </row>
    <row r="162" spans="1:2">
      <c r="A162" s="673" t="s">
        <v>415</v>
      </c>
      <c r="B162" s="261" t="s">
        <v>2213</v>
      </c>
    </row>
    <row r="163" spans="1:2">
      <c r="A163" s="678" t="s">
        <v>416</v>
      </c>
      <c r="B163" s="261" t="s">
        <v>2214</v>
      </c>
    </row>
    <row r="164" spans="1:2">
      <c r="A164" s="678" t="s">
        <v>100</v>
      </c>
      <c r="B164" s="261" t="s">
        <v>2215</v>
      </c>
    </row>
    <row r="165" spans="1:2">
      <c r="A165" s="678" t="s">
        <v>1844</v>
      </c>
      <c r="B165" s="261" t="s">
        <v>2216</v>
      </c>
    </row>
    <row r="166" spans="1:2">
      <c r="A166" s="673" t="s">
        <v>1845</v>
      </c>
      <c r="B166" s="261" t="s">
        <v>2217</v>
      </c>
    </row>
    <row r="167" spans="1:2">
      <c r="A167" s="673" t="s">
        <v>1846</v>
      </c>
      <c r="B167" s="261" t="s">
        <v>2218</v>
      </c>
    </row>
    <row r="168" spans="1:2">
      <c r="A168" s="673" t="s">
        <v>1847</v>
      </c>
      <c r="B168" s="261" t="s">
        <v>2219</v>
      </c>
    </row>
    <row r="169" spans="1:2">
      <c r="A169" s="478" t="s">
        <v>1848</v>
      </c>
      <c r="B169" s="261" t="s">
        <v>2220</v>
      </c>
    </row>
    <row r="170" spans="1:2">
      <c r="A170" s="478" t="s">
        <v>1849</v>
      </c>
      <c r="B170" s="261" t="s">
        <v>2221</v>
      </c>
    </row>
    <row r="171" spans="1:2">
      <c r="A171" s="478" t="s">
        <v>1850</v>
      </c>
      <c r="B171" s="261" t="s">
        <v>2222</v>
      </c>
    </row>
    <row r="172" spans="1:2">
      <c r="A172" s="478" t="s">
        <v>1851</v>
      </c>
      <c r="B172" s="261" t="s">
        <v>2223</v>
      </c>
    </row>
    <row r="173" spans="1:2">
      <c r="A173" s="674" t="s">
        <v>1852</v>
      </c>
      <c r="B173" s="261" t="s">
        <v>2224</v>
      </c>
    </row>
    <row r="174" spans="1:2">
      <c r="A174" s="674" t="s">
        <v>1853</v>
      </c>
      <c r="B174" s="261" t="s">
        <v>2225</v>
      </c>
    </row>
    <row r="175" spans="1:2">
      <c r="A175" s="674" t="s">
        <v>1854</v>
      </c>
      <c r="B175" s="261" t="s">
        <v>2226</v>
      </c>
    </row>
    <row r="176" spans="1:2">
      <c r="A176" s="674" t="s">
        <v>1855</v>
      </c>
      <c r="B176" s="261" t="s">
        <v>2227</v>
      </c>
    </row>
    <row r="177" spans="1:2">
      <c r="A177" s="674" t="s">
        <v>1856</v>
      </c>
      <c r="B177" s="261" t="s">
        <v>2228</v>
      </c>
    </row>
    <row r="178" spans="1:2">
      <c r="A178" s="674" t="s">
        <v>1857</v>
      </c>
      <c r="B178" s="261" t="s">
        <v>2229</v>
      </c>
    </row>
    <row r="179" spans="1:2">
      <c r="A179" s="674" t="s">
        <v>1858</v>
      </c>
      <c r="B179" s="261" t="s">
        <v>2230</v>
      </c>
    </row>
    <row r="180" spans="1:2">
      <c r="A180" s="674" t="s">
        <v>1859</v>
      </c>
      <c r="B180" s="261" t="s">
        <v>2231</v>
      </c>
    </row>
    <row r="181" spans="1:2">
      <c r="A181" s="674" t="s">
        <v>1628</v>
      </c>
      <c r="B181" s="261" t="s">
        <v>2232</v>
      </c>
    </row>
    <row r="182" spans="1:2">
      <c r="A182" s="678" t="s">
        <v>1860</v>
      </c>
      <c r="B182" s="261" t="s">
        <v>2233</v>
      </c>
    </row>
    <row r="183" spans="1:2">
      <c r="A183" s="674" t="s">
        <v>1861</v>
      </c>
      <c r="B183" s="261" t="s">
        <v>2234</v>
      </c>
    </row>
    <row r="184" spans="1:2">
      <c r="A184" s="674" t="s">
        <v>1862</v>
      </c>
      <c r="B184" s="261" t="s">
        <v>2235</v>
      </c>
    </row>
    <row r="185" spans="1:2">
      <c r="A185" s="674" t="s">
        <v>1863</v>
      </c>
      <c r="B185" s="261" t="s">
        <v>2236</v>
      </c>
    </row>
    <row r="186" spans="1:2">
      <c r="A186" s="678" t="s">
        <v>1864</v>
      </c>
      <c r="B186" s="261" t="s">
        <v>2237</v>
      </c>
    </row>
    <row r="187" spans="1:2">
      <c r="A187" s="678" t="s">
        <v>1865</v>
      </c>
      <c r="B187" s="261" t="s">
        <v>2238</v>
      </c>
    </row>
    <row r="188" spans="1:2">
      <c r="A188" s="674" t="s">
        <v>1866</v>
      </c>
      <c r="B188" s="261" t="s">
        <v>2239</v>
      </c>
    </row>
    <row r="189" spans="1:2">
      <c r="A189" s="673" t="s">
        <v>415</v>
      </c>
      <c r="B189" s="261" t="s">
        <v>2213</v>
      </c>
    </row>
    <row r="190" spans="1:2">
      <c r="A190" s="678" t="s">
        <v>416</v>
      </c>
      <c r="B190" s="261" t="s">
        <v>2214</v>
      </c>
    </row>
    <row r="191" spans="1:2">
      <c r="A191" s="478" t="s">
        <v>1867</v>
      </c>
      <c r="B191" s="261" t="s">
        <v>2240</v>
      </c>
    </row>
    <row r="192" spans="1:2">
      <c r="A192" s="674" t="s">
        <v>1868</v>
      </c>
      <c r="B192" s="261" t="s">
        <v>2241</v>
      </c>
    </row>
    <row r="193" spans="1:2">
      <c r="A193" s="674" t="s">
        <v>1869</v>
      </c>
      <c r="B193" s="261" t="s">
        <v>2242</v>
      </c>
    </row>
    <row r="194" spans="1:2">
      <c r="A194" s="480" t="s">
        <v>1870</v>
      </c>
      <c r="B194" s="261" t="s">
        <v>2243</v>
      </c>
    </row>
    <row r="195" spans="1:2">
      <c r="A195" s="674" t="s">
        <v>1871</v>
      </c>
      <c r="B195" s="261" t="s">
        <v>2244</v>
      </c>
    </row>
    <row r="196" spans="1:2">
      <c r="A196" s="478" t="s">
        <v>1872</v>
      </c>
      <c r="B196" s="261" t="s">
        <v>2245</v>
      </c>
    </row>
    <row r="197" spans="1:2">
      <c r="A197" s="480" t="s">
        <v>1629</v>
      </c>
      <c r="B197" s="261" t="s">
        <v>2246</v>
      </c>
    </row>
    <row r="198" spans="1:2">
      <c r="A198" s="476" t="s">
        <v>1630</v>
      </c>
      <c r="B198" s="261" t="s">
        <v>2097</v>
      </c>
    </row>
    <row r="199" spans="1:2">
      <c r="A199" s="510" t="s">
        <v>1447</v>
      </c>
      <c r="B199" s="261" t="s">
        <v>2098</v>
      </c>
    </row>
    <row r="200" spans="1:2">
      <c r="A200" s="511" t="s">
        <v>1354</v>
      </c>
      <c r="B200" s="261" t="s">
        <v>2247</v>
      </c>
    </row>
    <row r="201" spans="1:2">
      <c r="A201" s="536" t="s">
        <v>1627</v>
      </c>
      <c r="B201" s="261" t="s">
        <v>2248</v>
      </c>
    </row>
    <row r="202" spans="1:2">
      <c r="A202" s="536" t="s">
        <v>1873</v>
      </c>
      <c r="B202" s="261" t="s">
        <v>2249</v>
      </c>
    </row>
    <row r="203" spans="1:2">
      <c r="A203" s="536" t="s">
        <v>1418</v>
      </c>
      <c r="B203" s="261" t="s">
        <v>2250</v>
      </c>
    </row>
    <row r="204" spans="1:2">
      <c r="A204" s="536" t="s">
        <v>1419</v>
      </c>
      <c r="B204" s="261" t="s">
        <v>2251</v>
      </c>
    </row>
    <row r="205" spans="1:2">
      <c r="A205" s="536" t="s">
        <v>1874</v>
      </c>
      <c r="B205" s="261" t="s">
        <v>2252</v>
      </c>
    </row>
    <row r="206" spans="1:2">
      <c r="A206" s="536" t="s">
        <v>1875</v>
      </c>
      <c r="B206" s="261" t="s">
        <v>2253</v>
      </c>
    </row>
    <row r="207" spans="1:2">
      <c r="A207" s="675" t="s">
        <v>1252</v>
      </c>
      <c r="B207" s="261" t="s">
        <v>2254</v>
      </c>
    </row>
    <row r="208" spans="1:2">
      <c r="A208" s="579" t="s">
        <v>110</v>
      </c>
      <c r="B208" s="261" t="s">
        <v>2255</v>
      </c>
    </row>
    <row r="209" spans="1:2">
      <c r="A209" s="514" t="s">
        <v>1398</v>
      </c>
      <c r="B209" s="261" t="s">
        <v>2256</v>
      </c>
    </row>
    <row r="210" spans="1:2">
      <c r="A210" s="673" t="s">
        <v>1877</v>
      </c>
      <c r="B210" s="261" t="s">
        <v>2257</v>
      </c>
    </row>
    <row r="211" spans="1:2">
      <c r="A211" s="673" t="s">
        <v>1878</v>
      </c>
      <c r="B211" s="261" t="s">
        <v>2258</v>
      </c>
    </row>
    <row r="212" spans="1:2">
      <c r="A212" s="673" t="s">
        <v>1879</v>
      </c>
      <c r="B212" s="261" t="s">
        <v>2259</v>
      </c>
    </row>
    <row r="213" spans="1:2">
      <c r="A213" s="679" t="s">
        <v>1880</v>
      </c>
      <c r="B213" s="261" t="s">
        <v>2260</v>
      </c>
    </row>
    <row r="214" spans="1:2">
      <c r="A214" s="679" t="s">
        <v>1881</v>
      </c>
      <c r="B214" s="261" t="s">
        <v>2261</v>
      </c>
    </row>
    <row r="215" spans="1:2">
      <c r="A215" s="679" t="s">
        <v>1653</v>
      </c>
      <c r="B215" s="261" t="s">
        <v>2262</v>
      </c>
    </row>
    <row r="216" spans="1:2">
      <c r="A216" s="679" t="s">
        <v>1882</v>
      </c>
      <c r="B216" s="261" t="s">
        <v>2263</v>
      </c>
    </row>
    <row r="217" spans="1:2">
      <c r="A217" s="679" t="s">
        <v>344</v>
      </c>
      <c r="B217" s="261" t="s">
        <v>2264</v>
      </c>
    </row>
    <row r="218" spans="1:2">
      <c r="A218" s="679" t="s">
        <v>345</v>
      </c>
      <c r="B218" s="261" t="s">
        <v>2265</v>
      </c>
    </row>
    <row r="219" spans="1:2">
      <c r="A219" s="679" t="s">
        <v>1885</v>
      </c>
      <c r="B219" s="261" t="s">
        <v>2266</v>
      </c>
    </row>
    <row r="220" spans="1:2">
      <c r="A220" s="679" t="s">
        <v>1886</v>
      </c>
      <c r="B220" s="261" t="s">
        <v>2267</v>
      </c>
    </row>
    <row r="221" spans="1:2">
      <c r="A221" s="679" t="s">
        <v>1887</v>
      </c>
      <c r="B221" s="261" t="s">
        <v>2268</v>
      </c>
    </row>
    <row r="222" spans="1:2">
      <c r="A222" s="679" t="s">
        <v>623</v>
      </c>
      <c r="B222" s="261" t="s">
        <v>2269</v>
      </c>
    </row>
    <row r="223" spans="1:2">
      <c r="A223" s="679" t="s">
        <v>622</v>
      </c>
      <c r="B223" s="261" t="s">
        <v>2270</v>
      </c>
    </row>
    <row r="224" spans="1:2">
      <c r="A224" s="679" t="s">
        <v>1888</v>
      </c>
      <c r="B224" s="261" t="s">
        <v>2271</v>
      </c>
    </row>
    <row r="225" spans="1:2">
      <c r="A225" s="679" t="s">
        <v>1889</v>
      </c>
      <c r="B225" s="261" t="s">
        <v>2272</v>
      </c>
    </row>
    <row r="226" spans="1:2">
      <c r="A226" s="679" t="s">
        <v>1890</v>
      </c>
      <c r="B226" s="261" t="s">
        <v>2273</v>
      </c>
    </row>
    <row r="227" spans="1:2">
      <c r="A227" s="679" t="s">
        <v>615</v>
      </c>
      <c r="B227" s="261" t="s">
        <v>2274</v>
      </c>
    </row>
    <row r="228" spans="1:2">
      <c r="A228" s="679" t="s">
        <v>609</v>
      </c>
      <c r="B228" s="261" t="s">
        <v>2275</v>
      </c>
    </row>
    <row r="229" spans="1:2">
      <c r="A229" s="679" t="s">
        <v>1891</v>
      </c>
      <c r="B229" s="261" t="s">
        <v>2276</v>
      </c>
    </row>
    <row r="230" spans="1:2">
      <c r="A230" s="679" t="s">
        <v>1892</v>
      </c>
      <c r="B230" s="261" t="s">
        <v>2277</v>
      </c>
    </row>
    <row r="231" spans="1:2">
      <c r="A231" s="679" t="s">
        <v>1893</v>
      </c>
      <c r="B231" s="261" t="s">
        <v>2278</v>
      </c>
    </row>
    <row r="232" spans="1:2">
      <c r="A232" s="679" t="s">
        <v>211</v>
      </c>
      <c r="B232" s="261" t="s">
        <v>2279</v>
      </c>
    </row>
    <row r="233" spans="1:2">
      <c r="A233" s="679" t="s">
        <v>1895</v>
      </c>
      <c r="B233" s="261" t="s">
        <v>2280</v>
      </c>
    </row>
    <row r="234" spans="1:2">
      <c r="A234" s="679" t="s">
        <v>1896</v>
      </c>
      <c r="B234" s="261" t="s">
        <v>2281</v>
      </c>
    </row>
    <row r="235" spans="1:2">
      <c r="A235" s="679" t="s">
        <v>332</v>
      </c>
      <c r="B235" s="261" t="s">
        <v>2282</v>
      </c>
    </row>
    <row r="236" spans="1:2">
      <c r="A236" s="679" t="s">
        <v>1898</v>
      </c>
      <c r="B236" s="261" t="s">
        <v>2283</v>
      </c>
    </row>
    <row r="237" spans="1:2">
      <c r="A237" s="679" t="s">
        <v>1899</v>
      </c>
      <c r="B237" s="261" t="s">
        <v>2284</v>
      </c>
    </row>
    <row r="238" spans="1:2">
      <c r="A238" s="679" t="s">
        <v>1900</v>
      </c>
      <c r="B238" s="261" t="s">
        <v>2285</v>
      </c>
    </row>
    <row r="239" spans="1:2">
      <c r="A239" s="679" t="s">
        <v>1901</v>
      </c>
      <c r="B239" s="261" t="s">
        <v>2286</v>
      </c>
    </row>
    <row r="240" spans="1:2">
      <c r="A240" s="679" t="s">
        <v>1902</v>
      </c>
      <c r="B240" s="261" t="s">
        <v>2287</v>
      </c>
    </row>
    <row r="241" spans="1:2">
      <c r="A241" s="679" t="s">
        <v>1903</v>
      </c>
      <c r="B241" s="261" t="s">
        <v>2288</v>
      </c>
    </row>
    <row r="242" spans="1:2">
      <c r="A242" s="679" t="s">
        <v>1904</v>
      </c>
      <c r="B242" s="261" t="s">
        <v>2289</v>
      </c>
    </row>
    <row r="243" spans="1:2">
      <c r="A243" s="679" t="s">
        <v>1905</v>
      </c>
      <c r="B243" s="261" t="s">
        <v>2290</v>
      </c>
    </row>
    <row r="244" spans="1:2">
      <c r="A244" s="679" t="s">
        <v>213</v>
      </c>
      <c r="B244" s="261" t="s">
        <v>2291</v>
      </c>
    </row>
    <row r="245" spans="1:2">
      <c r="A245" s="679" t="s">
        <v>1907</v>
      </c>
      <c r="B245" s="261" t="s">
        <v>2292</v>
      </c>
    </row>
    <row r="246" spans="1:2">
      <c r="A246" s="679" t="s">
        <v>1908</v>
      </c>
      <c r="B246" s="261" t="s">
        <v>2293</v>
      </c>
    </row>
    <row r="247" spans="1:2">
      <c r="A247" s="679" t="s">
        <v>1909</v>
      </c>
      <c r="B247" s="261" t="s">
        <v>2294</v>
      </c>
    </row>
    <row r="248" spans="1:2">
      <c r="A248" s="679" t="s">
        <v>1910</v>
      </c>
      <c r="B248" s="261" t="s">
        <v>2295</v>
      </c>
    </row>
    <row r="249" spans="1:2">
      <c r="A249" s="679" t="s">
        <v>559</v>
      </c>
      <c r="B249" s="261" t="s">
        <v>2296</v>
      </c>
    </row>
    <row r="250" spans="1:2">
      <c r="A250" s="679" t="s">
        <v>1911</v>
      </c>
      <c r="B250" s="261" t="s">
        <v>2297</v>
      </c>
    </row>
    <row r="251" spans="1:2">
      <c r="A251" s="679" t="s">
        <v>1912</v>
      </c>
      <c r="B251" s="261" t="s">
        <v>2298</v>
      </c>
    </row>
    <row r="252" spans="1:2">
      <c r="A252" s="679" t="s">
        <v>1913</v>
      </c>
      <c r="B252" s="261" t="s">
        <v>2299</v>
      </c>
    </row>
    <row r="253" spans="1:2">
      <c r="A253" s="679" t="s">
        <v>1914</v>
      </c>
      <c r="B253" s="261" t="s">
        <v>2300</v>
      </c>
    </row>
    <row r="254" spans="1:2">
      <c r="A254" s="679" t="s">
        <v>1915</v>
      </c>
      <c r="B254" s="261" t="s">
        <v>2301</v>
      </c>
    </row>
    <row r="255" spans="1:2">
      <c r="A255" s="679" t="s">
        <v>1916</v>
      </c>
      <c r="B255" s="261" t="s">
        <v>2302</v>
      </c>
    </row>
    <row r="256" spans="1:2">
      <c r="A256" s="679" t="s">
        <v>331</v>
      </c>
      <c r="B256" s="261" t="s">
        <v>2303</v>
      </c>
    </row>
    <row r="257" spans="1:2">
      <c r="A257" s="679" t="s">
        <v>1918</v>
      </c>
      <c r="B257" s="261" t="s">
        <v>2304</v>
      </c>
    </row>
    <row r="258" spans="1:2">
      <c r="A258" s="679" t="s">
        <v>1919</v>
      </c>
      <c r="B258" s="261" t="s">
        <v>2305</v>
      </c>
    </row>
    <row r="259" spans="1:2">
      <c r="A259" s="679" t="s">
        <v>1920</v>
      </c>
      <c r="B259" s="261" t="s">
        <v>2306</v>
      </c>
    </row>
    <row r="260" spans="1:2">
      <c r="A260" s="679" t="s">
        <v>1921</v>
      </c>
      <c r="B260" s="261" t="s">
        <v>2307</v>
      </c>
    </row>
    <row r="261" spans="1:2">
      <c r="A261" s="679" t="s">
        <v>1922</v>
      </c>
      <c r="B261" s="261" t="s">
        <v>2308</v>
      </c>
    </row>
    <row r="262" spans="1:2">
      <c r="A262" s="679" t="s">
        <v>1923</v>
      </c>
      <c r="B262" s="261" t="s">
        <v>2309</v>
      </c>
    </row>
    <row r="263" spans="1:2">
      <c r="A263" s="679" t="s">
        <v>1924</v>
      </c>
      <c r="B263" s="261" t="s">
        <v>2310</v>
      </c>
    </row>
    <row r="264" spans="1:2">
      <c r="A264" s="679" t="s">
        <v>1925</v>
      </c>
      <c r="B264" s="261" t="s">
        <v>2311</v>
      </c>
    </row>
    <row r="265" spans="1:2">
      <c r="A265" s="679" t="s">
        <v>1639</v>
      </c>
      <c r="B265" s="261" t="s">
        <v>2312</v>
      </c>
    </row>
    <row r="266" spans="1:2">
      <c r="A266" s="679" t="s">
        <v>1926</v>
      </c>
      <c r="B266" s="261" t="s">
        <v>2313</v>
      </c>
    </row>
    <row r="267" spans="1:2">
      <c r="A267" s="679" t="s">
        <v>1640</v>
      </c>
      <c r="B267" s="261" t="s">
        <v>2314</v>
      </c>
    </row>
    <row r="268" spans="1:2">
      <c r="A268" s="679" t="s">
        <v>1399</v>
      </c>
      <c r="B268" s="261" t="s">
        <v>2315</v>
      </c>
    </row>
    <row r="269" spans="1:2">
      <c r="A269" s="667" t="s">
        <v>1400</v>
      </c>
      <c r="B269" s="261" t="s">
        <v>2316</v>
      </c>
    </row>
    <row r="270" spans="1:2">
      <c r="A270" s="680" t="s">
        <v>922</v>
      </c>
      <c r="B270" s="261" t="s">
        <v>2317</v>
      </c>
    </row>
    <row r="271" spans="1:2">
      <c r="A271" s="680" t="s">
        <v>920</v>
      </c>
      <c r="B271" s="261" t="s">
        <v>2318</v>
      </c>
    </row>
    <row r="272" spans="1:2">
      <c r="A272" s="680" t="s">
        <v>919</v>
      </c>
      <c r="B272" s="261" t="s">
        <v>2319</v>
      </c>
    </row>
    <row r="273" spans="1:2">
      <c r="A273" s="680" t="s">
        <v>918</v>
      </c>
      <c r="B273" s="261" t="s">
        <v>2320</v>
      </c>
    </row>
    <row r="274" spans="1:2">
      <c r="A274" s="510" t="s">
        <v>917</v>
      </c>
      <c r="B274" s="261" t="s">
        <v>2321</v>
      </c>
    </row>
    <row r="275" spans="1:2">
      <c r="A275" s="510" t="s">
        <v>916</v>
      </c>
      <c r="B275" s="261" t="s">
        <v>2322</v>
      </c>
    </row>
    <row r="276" spans="1:2">
      <c r="A276" s="510" t="s">
        <v>165</v>
      </c>
      <c r="B276" s="261" t="s">
        <v>2323</v>
      </c>
    </row>
    <row r="277" spans="1:2">
      <c r="A277" s="510" t="s">
        <v>225</v>
      </c>
      <c r="B277" s="261" t="s">
        <v>2324</v>
      </c>
    </row>
    <row r="278" spans="1:2">
      <c r="A278" s="510" t="s">
        <v>915</v>
      </c>
      <c r="B278" s="261" t="s">
        <v>2325</v>
      </c>
    </row>
    <row r="279" spans="1:2">
      <c r="A279" s="510" t="s">
        <v>914</v>
      </c>
      <c r="B279" s="261" t="s">
        <v>2326</v>
      </c>
    </row>
    <row r="280" spans="1:2">
      <c r="A280" s="510" t="s">
        <v>912</v>
      </c>
      <c r="B280" s="261" t="s">
        <v>2327</v>
      </c>
    </row>
    <row r="281" spans="1:2">
      <c r="A281" s="510" t="s">
        <v>909</v>
      </c>
      <c r="B281" s="261" t="s">
        <v>2328</v>
      </c>
    </row>
    <row r="282" spans="1:2">
      <c r="A282" s="681" t="s">
        <v>908</v>
      </c>
      <c r="B282" s="261" t="s">
        <v>2329</v>
      </c>
    </row>
    <row r="283" spans="1:2">
      <c r="A283" s="682" t="s">
        <v>905</v>
      </c>
      <c r="B283" s="261" t="s">
        <v>2330</v>
      </c>
    </row>
    <row r="284" spans="1:2">
      <c r="A284" s="682" t="s">
        <v>903</v>
      </c>
      <c r="B284" s="261" t="s">
        <v>2331</v>
      </c>
    </row>
    <row r="285" spans="1:2">
      <c r="A285" s="681" t="s">
        <v>902</v>
      </c>
      <c r="B285" s="261" t="s">
        <v>2332</v>
      </c>
    </row>
    <row r="286" spans="1:2">
      <c r="A286" s="538" t="s">
        <v>167</v>
      </c>
      <c r="B286" s="261" t="s">
        <v>2333</v>
      </c>
    </row>
    <row r="287" spans="1:2">
      <c r="A287" s="538" t="s">
        <v>900</v>
      </c>
      <c r="B287" s="261" t="s">
        <v>2334</v>
      </c>
    </row>
    <row r="288" spans="1:2">
      <c r="A288" s="538" t="s">
        <v>169</v>
      </c>
      <c r="B288" s="261" t="s">
        <v>2335</v>
      </c>
    </row>
    <row r="289" spans="1:2">
      <c r="A289" s="538" t="s">
        <v>899</v>
      </c>
      <c r="B289" s="261" t="s">
        <v>2336</v>
      </c>
    </row>
    <row r="290" spans="1:2">
      <c r="A290" s="683" t="s">
        <v>895</v>
      </c>
      <c r="B290" s="261" t="s">
        <v>2337</v>
      </c>
    </row>
    <row r="291" spans="1:2">
      <c r="A291" s="538" t="s">
        <v>893</v>
      </c>
      <c r="B291" s="261" t="s">
        <v>2338</v>
      </c>
    </row>
    <row r="292" spans="1:2">
      <c r="A292" s="538" t="s">
        <v>892</v>
      </c>
      <c r="B292" s="261" t="s">
        <v>2339</v>
      </c>
    </row>
    <row r="293" spans="1:2">
      <c r="A293" s="538" t="s">
        <v>888</v>
      </c>
      <c r="B293" s="261" t="s">
        <v>2340</v>
      </c>
    </row>
    <row r="294" spans="1:2">
      <c r="A294" s="538" t="s">
        <v>173</v>
      </c>
      <c r="B294" s="261" t="s">
        <v>2341</v>
      </c>
    </row>
    <row r="295" spans="1:2">
      <c r="A295" s="683" t="s">
        <v>175</v>
      </c>
      <c r="B295" s="261" t="s">
        <v>2342</v>
      </c>
    </row>
    <row r="296" spans="1:2">
      <c r="A296" s="538" t="s">
        <v>883</v>
      </c>
      <c r="B296" s="261" t="s">
        <v>2343</v>
      </c>
    </row>
    <row r="297" spans="1:2">
      <c r="A297" s="344" t="s">
        <v>1355</v>
      </c>
      <c r="B297" s="261" t="s">
        <v>2647</v>
      </c>
    </row>
    <row r="298" spans="1:2">
      <c r="A298" s="683" t="s">
        <v>882</v>
      </c>
      <c r="B298" s="261" t="s">
        <v>2344</v>
      </c>
    </row>
    <row r="299" spans="1:2">
      <c r="A299" s="683" t="s">
        <v>878</v>
      </c>
      <c r="B299" s="261" t="s">
        <v>2345</v>
      </c>
    </row>
    <row r="300" spans="1:2">
      <c r="A300" s="683" t="s">
        <v>873</v>
      </c>
      <c r="B300" s="261" t="s">
        <v>2346</v>
      </c>
    </row>
    <row r="301" spans="1:2">
      <c r="A301" s="683" t="s">
        <v>177</v>
      </c>
      <c r="B301" s="261" t="s">
        <v>2347</v>
      </c>
    </row>
    <row r="302" spans="1:2">
      <c r="A302" s="538" t="s">
        <v>178</v>
      </c>
      <c r="B302" s="261" t="s">
        <v>2348</v>
      </c>
    </row>
    <row r="303" spans="1:2">
      <c r="A303" s="538" t="s">
        <v>234</v>
      </c>
      <c r="B303" s="261" t="s">
        <v>2349</v>
      </c>
    </row>
    <row r="304" spans="1:2">
      <c r="A304" s="538" t="s">
        <v>864</v>
      </c>
      <c r="B304" s="261" t="s">
        <v>2350</v>
      </c>
    </row>
    <row r="305" spans="1:2">
      <c r="A305" s="538" t="s">
        <v>862</v>
      </c>
      <c r="B305" s="261" t="s">
        <v>2351</v>
      </c>
    </row>
    <row r="306" spans="1:2">
      <c r="A306" s="683" t="s">
        <v>183</v>
      </c>
      <c r="B306" s="261" t="s">
        <v>2352</v>
      </c>
    </row>
    <row r="307" spans="1:2">
      <c r="A307" s="538" t="s">
        <v>857</v>
      </c>
      <c r="B307" s="261" t="s">
        <v>2353</v>
      </c>
    </row>
    <row r="308" spans="1:2">
      <c r="A308" s="683" t="s">
        <v>184</v>
      </c>
      <c r="B308" s="261" t="s">
        <v>2354</v>
      </c>
    </row>
    <row r="309" spans="1:2">
      <c r="A309" s="683" t="s">
        <v>185</v>
      </c>
      <c r="B309" s="261" t="s">
        <v>2355</v>
      </c>
    </row>
    <row r="310" spans="1:2">
      <c r="A310" s="538" t="s">
        <v>848</v>
      </c>
      <c r="B310" s="261" t="s">
        <v>2356</v>
      </c>
    </row>
    <row r="311" spans="1:2">
      <c r="A311" s="538" t="s">
        <v>843</v>
      </c>
      <c r="B311" s="261" t="s">
        <v>2357</v>
      </c>
    </row>
    <row r="312" spans="1:2">
      <c r="A312" s="579" t="s">
        <v>1255</v>
      </c>
      <c r="B312" s="261" t="s">
        <v>2643</v>
      </c>
    </row>
    <row r="313" spans="1:2">
      <c r="A313" s="579" t="s">
        <v>1256</v>
      </c>
      <c r="B313" s="261" t="s">
        <v>2644</v>
      </c>
    </row>
    <row r="314" spans="1:2">
      <c r="A314" s="579" t="s">
        <v>346</v>
      </c>
      <c r="B314" s="261" t="s">
        <v>2645</v>
      </c>
    </row>
    <row r="315" spans="1:2">
      <c r="A315" s="579" t="s">
        <v>347</v>
      </c>
      <c r="B315" s="261" t="s">
        <v>2646</v>
      </c>
    </row>
    <row r="316" spans="1:2">
      <c r="A316" s="538" t="s">
        <v>187</v>
      </c>
      <c r="B316" s="261" t="s">
        <v>2358</v>
      </c>
    </row>
    <row r="317" spans="1:2">
      <c r="A317" s="538" t="s">
        <v>188</v>
      </c>
      <c r="B317" s="261" t="s">
        <v>2359</v>
      </c>
    </row>
    <row r="318" spans="1:2">
      <c r="A318" s="538" t="s">
        <v>841</v>
      </c>
      <c r="B318" s="261" t="s">
        <v>2360</v>
      </c>
    </row>
    <row r="319" spans="1:2">
      <c r="A319" s="538" t="s">
        <v>838</v>
      </c>
      <c r="B319" s="261" t="s">
        <v>2361</v>
      </c>
    </row>
    <row r="320" spans="1:2">
      <c r="A320" s="536" t="s">
        <v>1656</v>
      </c>
      <c r="B320" s="261" t="s">
        <v>2362</v>
      </c>
    </row>
    <row r="321" spans="1:2">
      <c r="A321" s="538" t="s">
        <v>831</v>
      </c>
      <c r="B321" s="261" t="s">
        <v>2363</v>
      </c>
    </row>
    <row r="322" spans="1:2">
      <c r="A322" s="538" t="s">
        <v>243</v>
      </c>
      <c r="B322" s="261" t="s">
        <v>2364</v>
      </c>
    </row>
    <row r="323" spans="1:2">
      <c r="A323" s="538" t="s">
        <v>828</v>
      </c>
      <c r="B323" s="261" t="s">
        <v>2365</v>
      </c>
    </row>
    <row r="324" spans="1:2">
      <c r="A324" s="538" t="s">
        <v>825</v>
      </c>
      <c r="B324" s="261" t="s">
        <v>2366</v>
      </c>
    </row>
    <row r="325" spans="1:2">
      <c r="A325" s="536" t="s">
        <v>1655</v>
      </c>
      <c r="B325" s="261" t="s">
        <v>2367</v>
      </c>
    </row>
    <row r="326" spans="1:2">
      <c r="A326" s="536" t="s">
        <v>1927</v>
      </c>
      <c r="B326" s="261" t="s">
        <v>2368</v>
      </c>
    </row>
    <row r="327" spans="1:2">
      <c r="A327" s="538" t="s">
        <v>1928</v>
      </c>
      <c r="B327" s="261" t="s">
        <v>2369</v>
      </c>
    </row>
    <row r="328" spans="1:2">
      <c r="A328" s="538" t="s">
        <v>191</v>
      </c>
      <c r="B328" s="261" t="s">
        <v>2370</v>
      </c>
    </row>
    <row r="329" spans="1:2">
      <c r="A329" s="538" t="s">
        <v>806</v>
      </c>
      <c r="B329" s="261" t="s">
        <v>2371</v>
      </c>
    </row>
    <row r="330" spans="1:2">
      <c r="A330" s="538" t="s">
        <v>1929</v>
      </c>
      <c r="B330" s="261" t="s">
        <v>2372</v>
      </c>
    </row>
    <row r="331" spans="1:2">
      <c r="A331" s="538" t="s">
        <v>1930</v>
      </c>
      <c r="B331" s="261" t="s">
        <v>2373</v>
      </c>
    </row>
    <row r="332" spans="1:2">
      <c r="A332" s="538" t="s">
        <v>797</v>
      </c>
      <c r="B332" s="261" t="s">
        <v>2374</v>
      </c>
    </row>
    <row r="333" spans="1:2">
      <c r="A333" s="538" t="s">
        <v>192</v>
      </c>
      <c r="B333" s="261" t="s">
        <v>2375</v>
      </c>
    </row>
    <row r="334" spans="1:2">
      <c r="A334" s="538" t="s">
        <v>193</v>
      </c>
      <c r="B334" s="261" t="s">
        <v>2376</v>
      </c>
    </row>
    <row r="335" spans="1:2">
      <c r="A335" s="538" t="s">
        <v>194</v>
      </c>
      <c r="B335" s="261" t="s">
        <v>2377</v>
      </c>
    </row>
    <row r="336" spans="1:2">
      <c r="A336" s="538" t="s">
        <v>782</v>
      </c>
      <c r="B336" s="261" t="s">
        <v>2378</v>
      </c>
    </row>
    <row r="337" spans="1:2">
      <c r="A337" s="538" t="s">
        <v>781</v>
      </c>
      <c r="B337" s="261" t="s">
        <v>2379</v>
      </c>
    </row>
    <row r="338" spans="1:2">
      <c r="A338" s="538" t="s">
        <v>780</v>
      </c>
      <c r="B338" s="261" t="s">
        <v>2380</v>
      </c>
    </row>
    <row r="339" spans="1:2">
      <c r="A339" s="538" t="s">
        <v>778</v>
      </c>
      <c r="B339" s="261" t="s">
        <v>2381</v>
      </c>
    </row>
    <row r="340" spans="1:2">
      <c r="A340" s="538" t="s">
        <v>775</v>
      </c>
      <c r="B340" s="261" t="s">
        <v>2382</v>
      </c>
    </row>
    <row r="341" spans="1:2">
      <c r="A341" s="538" t="s">
        <v>772</v>
      </c>
      <c r="B341" s="261" t="s">
        <v>2383</v>
      </c>
    </row>
    <row r="342" spans="1:2">
      <c r="A342" s="538" t="s">
        <v>1637</v>
      </c>
      <c r="B342" s="261" t="s">
        <v>2384</v>
      </c>
    </row>
    <row r="343" spans="1:2">
      <c r="A343" s="538" t="s">
        <v>1657</v>
      </c>
      <c r="B343" s="261" t="s">
        <v>2385</v>
      </c>
    </row>
    <row r="344" spans="1:2">
      <c r="A344" s="538" t="s">
        <v>767</v>
      </c>
      <c r="B344" s="261" t="s">
        <v>2386</v>
      </c>
    </row>
    <row r="345" spans="1:2">
      <c r="A345" s="538" t="s">
        <v>764</v>
      </c>
      <c r="B345" s="261" t="s">
        <v>2387</v>
      </c>
    </row>
    <row r="346" spans="1:2">
      <c r="A346" s="684" t="s">
        <v>1413</v>
      </c>
      <c r="B346" s="261" t="s">
        <v>2388</v>
      </c>
    </row>
    <row r="347" spans="1:2">
      <c r="A347" s="579" t="s">
        <v>1652</v>
      </c>
      <c r="B347" s="261" t="s">
        <v>2389</v>
      </c>
    </row>
    <row r="348" spans="1:2">
      <c r="A348" s="579" t="s">
        <v>1651</v>
      </c>
      <c r="B348" s="261" t="s">
        <v>2390</v>
      </c>
    </row>
    <row r="349" spans="1:2">
      <c r="A349" s="579" t="s">
        <v>1308</v>
      </c>
      <c r="B349" s="261" t="s">
        <v>2391</v>
      </c>
    </row>
    <row r="350" spans="1:2">
      <c r="A350" s="579" t="s">
        <v>1310</v>
      </c>
      <c r="B350" s="261" t="s">
        <v>2392</v>
      </c>
    </row>
    <row r="351" spans="1:2">
      <c r="A351" s="579" t="s">
        <v>1312</v>
      </c>
      <c r="B351" s="261" t="s">
        <v>2393</v>
      </c>
    </row>
    <row r="352" spans="1:2">
      <c r="A352" s="579" t="s">
        <v>1316</v>
      </c>
      <c r="B352" s="261" t="s">
        <v>2394</v>
      </c>
    </row>
    <row r="353" spans="1:2">
      <c r="A353" s="685" t="s">
        <v>132</v>
      </c>
      <c r="B353" s="261" t="s">
        <v>2395</v>
      </c>
    </row>
    <row r="354" spans="1:2">
      <c r="A354" s="685" t="s">
        <v>322</v>
      </c>
      <c r="B354" s="261" t="s">
        <v>2396</v>
      </c>
    </row>
    <row r="355" spans="1:2">
      <c r="A355" s="685" t="s">
        <v>1100</v>
      </c>
      <c r="B355" s="261" t="s">
        <v>2397</v>
      </c>
    </row>
    <row r="356" spans="1:2">
      <c r="A356" s="685" t="s">
        <v>1099</v>
      </c>
      <c r="B356" s="261" t="s">
        <v>2398</v>
      </c>
    </row>
    <row r="357" spans="1:2">
      <c r="A357" s="685" t="s">
        <v>1098</v>
      </c>
      <c r="B357" s="261" t="s">
        <v>2399</v>
      </c>
    </row>
    <row r="358" spans="1:2">
      <c r="A358" s="685" t="s">
        <v>1097</v>
      </c>
      <c r="B358" s="261" t="s">
        <v>2400</v>
      </c>
    </row>
    <row r="359" spans="1:2">
      <c r="A359" s="685" t="s">
        <v>1096</v>
      </c>
      <c r="B359" s="261" t="s">
        <v>2401</v>
      </c>
    </row>
    <row r="360" spans="1:2">
      <c r="A360" s="668" t="s">
        <v>1378</v>
      </c>
      <c r="B360" s="261" t="s">
        <v>2402</v>
      </c>
    </row>
    <row r="361" spans="1:2">
      <c r="A361" s="685" t="s">
        <v>1095</v>
      </c>
      <c r="B361" s="261" t="s">
        <v>2403</v>
      </c>
    </row>
    <row r="362" spans="1:2">
      <c r="A362" s="686" t="s">
        <v>133</v>
      </c>
      <c r="B362" s="261" t="s">
        <v>2404</v>
      </c>
    </row>
    <row r="363" spans="1:2">
      <c r="A363" s="686" t="s">
        <v>136</v>
      </c>
      <c r="B363" s="261" t="s">
        <v>2405</v>
      </c>
    </row>
    <row r="364" spans="1:2">
      <c r="A364" s="686" t="s">
        <v>1089</v>
      </c>
      <c r="B364" s="261" t="s">
        <v>2406</v>
      </c>
    </row>
    <row r="365" spans="1:2">
      <c r="A365" s="686" t="s">
        <v>1088</v>
      </c>
      <c r="B365" s="261" t="s">
        <v>2407</v>
      </c>
    </row>
    <row r="366" spans="1:2">
      <c r="A366" s="686" t="s">
        <v>1087</v>
      </c>
      <c r="B366" s="261" t="s">
        <v>2408</v>
      </c>
    </row>
    <row r="367" spans="1:2">
      <c r="A367" s="686" t="s">
        <v>1086</v>
      </c>
      <c r="B367" s="261" t="s">
        <v>2409</v>
      </c>
    </row>
    <row r="368" spans="1:2">
      <c r="A368" s="686" t="s">
        <v>1085</v>
      </c>
      <c r="B368" s="261" t="s">
        <v>2410</v>
      </c>
    </row>
    <row r="369" spans="1:2">
      <c r="A369" s="686" t="s">
        <v>1084</v>
      </c>
      <c r="B369" s="261" t="s">
        <v>2411</v>
      </c>
    </row>
    <row r="370" spans="1:2">
      <c r="A370" s="685" t="s">
        <v>1083</v>
      </c>
      <c r="B370" s="261" t="s">
        <v>2412</v>
      </c>
    </row>
    <row r="371" spans="1:2">
      <c r="A371" s="686" t="s">
        <v>1080</v>
      </c>
      <c r="B371" s="261" t="s">
        <v>2413</v>
      </c>
    </row>
    <row r="372" spans="1:2">
      <c r="A372" s="686" t="s">
        <v>248</v>
      </c>
      <c r="B372" s="261" t="s">
        <v>2414</v>
      </c>
    </row>
    <row r="373" spans="1:2">
      <c r="A373" s="685" t="s">
        <v>1076</v>
      </c>
      <c r="B373" s="261" t="s">
        <v>2415</v>
      </c>
    </row>
    <row r="374" spans="1:2">
      <c r="A374" s="686" t="s">
        <v>1075</v>
      </c>
      <c r="B374" s="261" t="s">
        <v>2416</v>
      </c>
    </row>
    <row r="375" spans="1:2">
      <c r="A375" s="685" t="s">
        <v>323</v>
      </c>
      <c r="B375" s="261" t="s">
        <v>2417</v>
      </c>
    </row>
    <row r="376" spans="1:2">
      <c r="A376" s="685" t="s">
        <v>324</v>
      </c>
      <c r="B376" s="261" t="s">
        <v>2418</v>
      </c>
    </row>
    <row r="377" spans="1:2">
      <c r="A377" s="685" t="s">
        <v>326</v>
      </c>
      <c r="B377" s="261" t="s">
        <v>2419</v>
      </c>
    </row>
    <row r="378" spans="1:2">
      <c r="A378" s="685" t="s">
        <v>1070</v>
      </c>
      <c r="B378" s="261" t="s">
        <v>2420</v>
      </c>
    </row>
    <row r="379" spans="1:2">
      <c r="A379" s="685" t="s">
        <v>1067</v>
      </c>
      <c r="B379" s="261" t="s">
        <v>2421</v>
      </c>
    </row>
    <row r="380" spans="1:2">
      <c r="A380" s="680" t="s">
        <v>1379</v>
      </c>
      <c r="B380" s="261" t="s">
        <v>2422</v>
      </c>
    </row>
    <row r="381" spans="1:2">
      <c r="A381" s="687" t="s">
        <v>139</v>
      </c>
      <c r="B381" s="261" t="s">
        <v>2423</v>
      </c>
    </row>
    <row r="382" spans="1:2">
      <c r="A382" s="685" t="s">
        <v>1658</v>
      </c>
      <c r="B382" s="261" t="s">
        <v>2424</v>
      </c>
    </row>
    <row r="383" spans="1:2">
      <c r="A383" s="685" t="s">
        <v>141</v>
      </c>
      <c r="B383" s="261" t="s">
        <v>2425</v>
      </c>
    </row>
    <row r="384" spans="1:2">
      <c r="A384" s="687" t="s">
        <v>142</v>
      </c>
      <c r="B384" s="261" t="s">
        <v>2426</v>
      </c>
    </row>
    <row r="385" spans="1:2">
      <c r="A385" s="687" t="s">
        <v>250</v>
      </c>
      <c r="B385" s="261" t="s">
        <v>2427</v>
      </c>
    </row>
    <row r="386" spans="1:2">
      <c r="A386" s="685" t="s">
        <v>145</v>
      </c>
      <c r="B386" s="261" t="s">
        <v>2428</v>
      </c>
    </row>
    <row r="387" spans="1:2">
      <c r="A387" s="687" t="s">
        <v>1044</v>
      </c>
      <c r="B387" s="261" t="s">
        <v>2429</v>
      </c>
    </row>
    <row r="388" spans="1:2">
      <c r="A388" s="685" t="s">
        <v>147</v>
      </c>
      <c r="B388" s="261" t="s">
        <v>2430</v>
      </c>
    </row>
    <row r="389" spans="1:2">
      <c r="A389" s="687" t="s">
        <v>149</v>
      </c>
      <c r="B389" s="261" t="s">
        <v>2431</v>
      </c>
    </row>
    <row r="390" spans="1:2">
      <c r="A390" s="685" t="s">
        <v>150</v>
      </c>
      <c r="B390" s="261" t="s">
        <v>2432</v>
      </c>
    </row>
    <row r="391" spans="1:2">
      <c r="A391" s="687" t="s">
        <v>151</v>
      </c>
      <c r="B391" s="261" t="s">
        <v>2433</v>
      </c>
    </row>
    <row r="392" spans="1:2">
      <c r="A392" s="685" t="s">
        <v>152</v>
      </c>
      <c r="B392" s="261" t="s">
        <v>2434</v>
      </c>
    </row>
    <row r="393" spans="1:2">
      <c r="A393" s="687" t="s">
        <v>153</v>
      </c>
      <c r="B393" s="261" t="s">
        <v>2435</v>
      </c>
    </row>
    <row r="394" spans="1:2">
      <c r="A394" s="687" t="s">
        <v>1036</v>
      </c>
      <c r="B394" s="261" t="s">
        <v>2436</v>
      </c>
    </row>
    <row r="395" spans="1:2">
      <c r="A395" s="687" t="s">
        <v>155</v>
      </c>
      <c r="B395" s="261" t="s">
        <v>2437</v>
      </c>
    </row>
    <row r="396" spans="1:2">
      <c r="A396" s="687" t="s">
        <v>338</v>
      </c>
      <c r="B396" s="261" t="s">
        <v>2438</v>
      </c>
    </row>
    <row r="397" spans="1:2">
      <c r="A397" s="687" t="s">
        <v>1031</v>
      </c>
      <c r="B397" s="261" t="s">
        <v>2439</v>
      </c>
    </row>
    <row r="398" spans="1:2">
      <c r="A398" s="687" t="s">
        <v>1029</v>
      </c>
      <c r="B398" s="261" t="s">
        <v>2440</v>
      </c>
    </row>
    <row r="399" spans="1:2">
      <c r="A399" s="687" t="s">
        <v>1027</v>
      </c>
      <c r="B399" s="261" t="s">
        <v>2441</v>
      </c>
    </row>
    <row r="400" spans="1:2">
      <c r="A400" s="685" t="s">
        <v>156</v>
      </c>
      <c r="B400" s="261" t="s">
        <v>2442</v>
      </c>
    </row>
    <row r="401" spans="1:2">
      <c r="A401" s="685" t="s">
        <v>257</v>
      </c>
      <c r="B401" s="261" t="s">
        <v>2443</v>
      </c>
    </row>
    <row r="402" spans="1:2">
      <c r="A402" s="685" t="s">
        <v>283</v>
      </c>
      <c r="B402" s="261" t="s">
        <v>2444</v>
      </c>
    </row>
    <row r="403" spans="1:2">
      <c r="A403" s="685" t="s">
        <v>258</v>
      </c>
      <c r="B403" s="261" t="s">
        <v>2445</v>
      </c>
    </row>
    <row r="404" spans="1:2">
      <c r="A404" s="687" t="s">
        <v>259</v>
      </c>
      <c r="B404" s="261" t="s">
        <v>2446</v>
      </c>
    </row>
    <row r="405" spans="1:2">
      <c r="A405" s="685" t="s">
        <v>157</v>
      </c>
      <c r="B405" s="261" t="s">
        <v>2447</v>
      </c>
    </row>
    <row r="406" spans="1:2">
      <c r="A406" s="685" t="s">
        <v>1001</v>
      </c>
      <c r="B406" s="261" t="s">
        <v>2448</v>
      </c>
    </row>
    <row r="407" spans="1:2">
      <c r="A407" s="685" t="s">
        <v>260</v>
      </c>
      <c r="B407" s="261" t="s">
        <v>2449</v>
      </c>
    </row>
    <row r="408" spans="1:2">
      <c r="A408" s="687" t="s">
        <v>997</v>
      </c>
      <c r="B408" s="261" t="s">
        <v>2450</v>
      </c>
    </row>
    <row r="409" spans="1:2">
      <c r="A409" s="687" t="s">
        <v>995</v>
      </c>
      <c r="B409" s="261" t="s">
        <v>2451</v>
      </c>
    </row>
    <row r="410" spans="1:2">
      <c r="A410" s="687" t="s">
        <v>261</v>
      </c>
      <c r="B410" s="261" t="s">
        <v>2452</v>
      </c>
    </row>
    <row r="411" spans="1:2">
      <c r="A411" s="687" t="s">
        <v>262</v>
      </c>
      <c r="B411" s="261" t="s">
        <v>2453</v>
      </c>
    </row>
    <row r="412" spans="1:2">
      <c r="A412" s="685" t="s">
        <v>263</v>
      </c>
      <c r="B412" s="261" t="s">
        <v>2454</v>
      </c>
    </row>
    <row r="413" spans="1:2">
      <c r="A413" s="687" t="s">
        <v>289</v>
      </c>
      <c r="B413" s="261" t="s">
        <v>2455</v>
      </c>
    </row>
    <row r="414" spans="1:2">
      <c r="A414" s="687" t="s">
        <v>981</v>
      </c>
      <c r="B414" s="261" t="s">
        <v>2456</v>
      </c>
    </row>
    <row r="415" spans="1:2">
      <c r="A415" s="685" t="s">
        <v>290</v>
      </c>
      <c r="B415" s="261" t="s">
        <v>2457</v>
      </c>
    </row>
    <row r="416" spans="1:2">
      <c r="A416" s="685" t="s">
        <v>265</v>
      </c>
      <c r="B416" s="261" t="s">
        <v>2458</v>
      </c>
    </row>
    <row r="417" spans="1:2">
      <c r="A417" s="687" t="s">
        <v>974</v>
      </c>
      <c r="B417" s="261" t="s">
        <v>2459</v>
      </c>
    </row>
    <row r="418" spans="1:2">
      <c r="A418" s="687" t="s">
        <v>158</v>
      </c>
      <c r="B418" s="261" t="s">
        <v>2460</v>
      </c>
    </row>
    <row r="419" spans="1:2">
      <c r="A419" s="687" t="s">
        <v>160</v>
      </c>
      <c r="B419" s="261" t="s">
        <v>2461</v>
      </c>
    </row>
    <row r="420" spans="1:2">
      <c r="A420" s="669" t="s">
        <v>161</v>
      </c>
      <c r="B420" s="261" t="s">
        <v>2462</v>
      </c>
    </row>
    <row r="421" spans="1:2">
      <c r="A421" s="669" t="s">
        <v>962</v>
      </c>
      <c r="B421" s="261" t="s">
        <v>2463</v>
      </c>
    </row>
    <row r="422" spans="1:2">
      <c r="A422" s="688" t="s">
        <v>339</v>
      </c>
      <c r="B422" s="261" t="s">
        <v>2464</v>
      </c>
    </row>
    <row r="423" spans="1:2">
      <c r="A423" s="689" t="s">
        <v>948</v>
      </c>
      <c r="B423" s="261" t="s">
        <v>2465</v>
      </c>
    </row>
    <row r="424" spans="1:2">
      <c r="A424" s="689" t="s">
        <v>1404</v>
      </c>
      <c r="B424" s="261" t="s">
        <v>2466</v>
      </c>
    </row>
    <row r="425" spans="1:2">
      <c r="A425" s="690" t="s">
        <v>268</v>
      </c>
      <c r="B425" s="261" t="s">
        <v>2467</v>
      </c>
    </row>
    <row r="426" spans="1:2">
      <c r="A426" s="691" t="s">
        <v>953</v>
      </c>
      <c r="B426" s="261" t="s">
        <v>2468</v>
      </c>
    </row>
    <row r="427" spans="1:2">
      <c r="A427" s="691" t="s">
        <v>951</v>
      </c>
      <c r="B427" s="261" t="s">
        <v>2469</v>
      </c>
    </row>
    <row r="428" spans="1:2">
      <c r="A428" s="691" t="s">
        <v>291</v>
      </c>
      <c r="B428" s="261" t="s">
        <v>2470</v>
      </c>
    </row>
    <row r="429" spans="1:2">
      <c r="A429" s="691" t="s">
        <v>940</v>
      </c>
      <c r="B429" s="261" t="s">
        <v>2471</v>
      </c>
    </row>
    <row r="430" spans="1:2">
      <c r="A430" s="691" t="s">
        <v>937</v>
      </c>
      <c r="B430" s="261" t="s">
        <v>2472</v>
      </c>
    </row>
    <row r="431" spans="1:2">
      <c r="A431" s="669" t="s">
        <v>936</v>
      </c>
      <c r="B431" s="261" t="s">
        <v>2473</v>
      </c>
    </row>
    <row r="432" spans="1:2">
      <c r="A432" s="669" t="s">
        <v>933</v>
      </c>
      <c r="B432" s="261" t="s">
        <v>2474</v>
      </c>
    </row>
    <row r="433" spans="1:2">
      <c r="A433" s="669" t="s">
        <v>269</v>
      </c>
      <c r="B433" s="261" t="s">
        <v>2475</v>
      </c>
    </row>
    <row r="434" spans="1:2">
      <c r="A434" s="669" t="s">
        <v>926</v>
      </c>
      <c r="B434" s="261" t="s">
        <v>2476</v>
      </c>
    </row>
    <row r="435" spans="1:2">
      <c r="A435" s="692" t="s">
        <v>1220</v>
      </c>
      <c r="B435" s="261" t="s">
        <v>2477</v>
      </c>
    </row>
    <row r="436" spans="1:2">
      <c r="A436" s="692" t="s">
        <v>293</v>
      </c>
      <c r="B436" s="261" t="s">
        <v>2478</v>
      </c>
    </row>
    <row r="437" spans="1:2">
      <c r="A437" s="692" t="s">
        <v>1210</v>
      </c>
      <c r="B437" s="261" t="s">
        <v>2479</v>
      </c>
    </row>
    <row r="438" spans="1:2">
      <c r="A438" s="692" t="s">
        <v>294</v>
      </c>
      <c r="B438" s="261" t="s">
        <v>2480</v>
      </c>
    </row>
    <row r="439" spans="1:2">
      <c r="A439" s="674" t="s">
        <v>1198</v>
      </c>
      <c r="B439" s="261" t="s">
        <v>2481</v>
      </c>
    </row>
    <row r="440" spans="1:2">
      <c r="A440" s="674" t="s">
        <v>296</v>
      </c>
      <c r="B440" s="261" t="s">
        <v>2482</v>
      </c>
    </row>
    <row r="441" spans="1:2">
      <c r="A441" s="674" t="s">
        <v>1184</v>
      </c>
      <c r="B441" s="261" t="s">
        <v>2483</v>
      </c>
    </row>
    <row r="442" spans="1:2">
      <c r="A442" s="674" t="s">
        <v>298</v>
      </c>
      <c r="B442" s="261" t="s">
        <v>2484</v>
      </c>
    </row>
    <row r="443" spans="1:2">
      <c r="A443" s="674" t="s">
        <v>1180</v>
      </c>
      <c r="B443" s="261" t="s">
        <v>2485</v>
      </c>
    </row>
    <row r="444" spans="1:2">
      <c r="A444" s="674" t="s">
        <v>1171</v>
      </c>
      <c r="B444" s="261" t="s">
        <v>2486</v>
      </c>
    </row>
    <row r="445" spans="1:2">
      <c r="A445" s="692" t="s">
        <v>299</v>
      </c>
      <c r="B445" s="261" t="s">
        <v>2487</v>
      </c>
    </row>
    <row r="446" spans="1:2">
      <c r="A446" s="478" t="s">
        <v>204</v>
      </c>
      <c r="B446" s="261" t="s">
        <v>2488</v>
      </c>
    </row>
    <row r="447" spans="1:2">
      <c r="A447" s="478" t="s">
        <v>1154</v>
      </c>
      <c r="B447" s="261" t="s">
        <v>2489</v>
      </c>
    </row>
    <row r="448" spans="1:2">
      <c r="A448" s="674" t="s">
        <v>1152</v>
      </c>
      <c r="B448" s="261" t="s">
        <v>2490</v>
      </c>
    </row>
    <row r="449" spans="1:2">
      <c r="A449" s="478" t="s">
        <v>1151</v>
      </c>
      <c r="B449" s="261" t="s">
        <v>2491</v>
      </c>
    </row>
    <row r="450" spans="1:2">
      <c r="A450" s="478" t="s">
        <v>1150</v>
      </c>
      <c r="B450" s="261" t="s">
        <v>2492</v>
      </c>
    </row>
    <row r="451" spans="1:2">
      <c r="A451" s="674" t="s">
        <v>272</v>
      </c>
      <c r="B451" s="261" t="s">
        <v>2493</v>
      </c>
    </row>
    <row r="452" spans="1:2">
      <c r="A452" s="478" t="s">
        <v>131</v>
      </c>
      <c r="B452" s="261" t="s">
        <v>2494</v>
      </c>
    </row>
    <row r="453" spans="1:2">
      <c r="A453" s="478" t="s">
        <v>1649</v>
      </c>
      <c r="B453" s="261" t="s">
        <v>2495</v>
      </c>
    </row>
    <row r="454" spans="1:2">
      <c r="A454" s="478" t="s">
        <v>1142</v>
      </c>
      <c r="B454" s="261" t="s">
        <v>2496</v>
      </c>
    </row>
    <row r="455" spans="1:2">
      <c r="A455" s="478" t="s">
        <v>1141</v>
      </c>
      <c r="B455" s="261" t="s">
        <v>2497</v>
      </c>
    </row>
    <row r="456" spans="1:2">
      <c r="A456" s="478" t="s">
        <v>1140</v>
      </c>
      <c r="B456" s="261" t="s">
        <v>2498</v>
      </c>
    </row>
    <row r="457" spans="1:2">
      <c r="A457" s="478" t="s">
        <v>1138</v>
      </c>
      <c r="B457" s="261" t="s">
        <v>2499</v>
      </c>
    </row>
    <row r="458" spans="1:2">
      <c r="A458" s="478" t="s">
        <v>1136</v>
      </c>
      <c r="B458" s="261" t="s">
        <v>2500</v>
      </c>
    </row>
    <row r="459" spans="1:2">
      <c r="A459" s="478" t="s">
        <v>1130</v>
      </c>
      <c r="B459" s="261" t="s">
        <v>2501</v>
      </c>
    </row>
    <row r="460" spans="1:2">
      <c r="A460" s="478" t="s">
        <v>1122</v>
      </c>
      <c r="B460" s="261" t="s">
        <v>2502</v>
      </c>
    </row>
    <row r="461" spans="1:2">
      <c r="A461" s="478" t="s">
        <v>1128</v>
      </c>
      <c r="B461" s="261" t="s">
        <v>2503</v>
      </c>
    </row>
    <row r="462" spans="1:2">
      <c r="A462" s="478" t="s">
        <v>1125</v>
      </c>
      <c r="B462" s="261" t="s">
        <v>2504</v>
      </c>
    </row>
    <row r="463" spans="1:2">
      <c r="A463" s="478" t="s">
        <v>1106</v>
      </c>
      <c r="B463" s="261" t="s">
        <v>2505</v>
      </c>
    </row>
    <row r="464" spans="1:2">
      <c r="A464" s="478" t="s">
        <v>1118</v>
      </c>
      <c r="B464" s="261" t="s">
        <v>2506</v>
      </c>
    </row>
    <row r="465" spans="1:2">
      <c r="A465" s="478" t="s">
        <v>1113</v>
      </c>
      <c r="B465" s="261" t="s">
        <v>2507</v>
      </c>
    </row>
    <row r="466" spans="1:2">
      <c r="A466" s="693" t="s">
        <v>49</v>
      </c>
      <c r="B466" s="261" t="s">
        <v>2508</v>
      </c>
    </row>
    <row r="467" spans="1:2">
      <c r="A467" s="694" t="s">
        <v>50</v>
      </c>
      <c r="B467" s="261" t="s">
        <v>2509</v>
      </c>
    </row>
    <row r="468" spans="1:2">
      <c r="A468" s="693" t="s">
        <v>301</v>
      </c>
      <c r="B468" s="261" t="s">
        <v>2510</v>
      </c>
    </row>
    <row r="469" spans="1:2">
      <c r="A469" s="694" t="s">
        <v>742</v>
      </c>
      <c r="B469" s="261" t="s">
        <v>2511</v>
      </c>
    </row>
    <row r="470" spans="1:2">
      <c r="A470" s="693" t="s">
        <v>1661</v>
      </c>
      <c r="B470" s="261" t="s">
        <v>2512</v>
      </c>
    </row>
    <row r="471" spans="1:2">
      <c r="A471" s="693" t="s">
        <v>735</v>
      </c>
      <c r="B471" s="261" t="s">
        <v>2513</v>
      </c>
    </row>
    <row r="472" spans="1:2">
      <c r="A472" s="695" t="s">
        <v>1344</v>
      </c>
      <c r="B472" s="261" t="s">
        <v>2514</v>
      </c>
    </row>
    <row r="473" spans="1:2">
      <c r="A473" s="695" t="s">
        <v>1345</v>
      </c>
      <c r="B473" s="261" t="s">
        <v>2515</v>
      </c>
    </row>
    <row r="474" spans="1:2">
      <c r="A474" s="695" t="s">
        <v>1659</v>
      </c>
      <c r="B474" s="261" t="s">
        <v>2516</v>
      </c>
    </row>
    <row r="475" spans="1:2">
      <c r="A475" s="695" t="s">
        <v>1346</v>
      </c>
      <c r="B475" s="261" t="e">
        <v>#N/A</v>
      </c>
    </row>
    <row r="476" spans="1:2">
      <c r="A476" s="696" t="s">
        <v>1347</v>
      </c>
      <c r="B476" s="261" t="s">
        <v>2517</v>
      </c>
    </row>
    <row r="477" spans="1:2">
      <c r="A477" s="697" t="s">
        <v>1349</v>
      </c>
      <c r="B477" s="261" t="s">
        <v>2518</v>
      </c>
    </row>
    <row r="478" spans="1:2">
      <c r="A478" s="697" t="s">
        <v>1660</v>
      </c>
      <c r="B478" s="261" t="s">
        <v>2519</v>
      </c>
    </row>
    <row r="479" spans="1:2">
      <c r="A479" s="478" t="s">
        <v>711</v>
      </c>
      <c r="B479" s="261" t="s">
        <v>2520</v>
      </c>
    </row>
    <row r="480" spans="1:2">
      <c r="A480" s="698" t="s">
        <v>302</v>
      </c>
      <c r="B480" s="261" t="s">
        <v>2521</v>
      </c>
    </row>
    <row r="481" spans="1:2">
      <c r="A481" s="698" t="s">
        <v>702</v>
      </c>
      <c r="B481" s="261" t="s">
        <v>2522</v>
      </c>
    </row>
    <row r="482" spans="1:2">
      <c r="A482" s="698" t="s">
        <v>761</v>
      </c>
      <c r="B482" s="261" t="s">
        <v>2523</v>
      </c>
    </row>
    <row r="483" spans="1:2">
      <c r="A483" s="698" t="s">
        <v>689</v>
      </c>
      <c r="B483" s="261" t="s">
        <v>2524</v>
      </c>
    </row>
    <row r="484" spans="1:2">
      <c r="A484" s="699" t="s">
        <v>687</v>
      </c>
      <c r="B484" s="261" t="s">
        <v>2525</v>
      </c>
    </row>
    <row r="485" spans="1:2">
      <c r="A485" s="699" t="s">
        <v>1350</v>
      </c>
      <c r="B485" s="261" t="s">
        <v>2526</v>
      </c>
    </row>
    <row r="486" spans="1:2">
      <c r="A486" s="697" t="s">
        <v>682</v>
      </c>
      <c r="B486" s="261" t="s">
        <v>2527</v>
      </c>
    </row>
    <row r="487" spans="1:2">
      <c r="A487" s="695" t="s">
        <v>677</v>
      </c>
      <c r="B487" s="261" t="s">
        <v>2528</v>
      </c>
    </row>
    <row r="488" spans="1:2">
      <c r="A488" s="700" t="s">
        <v>674</v>
      </c>
      <c r="B488" s="261" t="s">
        <v>2529</v>
      </c>
    </row>
    <row r="489" spans="1:2">
      <c r="A489" s="701" t="s">
        <v>670</v>
      </c>
      <c r="B489" s="261" t="s">
        <v>2530</v>
      </c>
    </row>
    <row r="490" spans="1:2">
      <c r="A490" s="701" t="s">
        <v>1376</v>
      </c>
      <c r="B490" s="261" t="s">
        <v>2531</v>
      </c>
    </row>
    <row r="491" spans="1:2">
      <c r="A491" s="700" t="s">
        <v>1377</v>
      </c>
      <c r="B491" s="261" t="s">
        <v>2532</v>
      </c>
    </row>
    <row r="492" spans="1:2">
      <c r="A492" s="702" t="s">
        <v>341</v>
      </c>
      <c r="B492" s="261" t="s">
        <v>2533</v>
      </c>
    </row>
    <row r="493" spans="1:2">
      <c r="A493" s="672" t="s">
        <v>342</v>
      </c>
      <c r="B493" s="261" t="s">
        <v>2534</v>
      </c>
    </row>
    <row r="494" spans="1:2">
      <c r="A494" s="585" t="s">
        <v>2641</v>
      </c>
      <c r="B494" s="261" t="s">
        <v>2642</v>
      </c>
    </row>
    <row r="495" spans="1:2">
      <c r="A495" s="714" t="s">
        <v>2650</v>
      </c>
      <c r="B495" t="s">
        <v>2654</v>
      </c>
    </row>
  </sheetData>
  <phoneticPr fontId="17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 지정된 범위</vt:lpstr>
      </vt:variant>
      <vt:variant>
        <vt:i4>8</vt:i4>
      </vt:variant>
    </vt:vector>
  </HeadingPairs>
  <TitlesOfParts>
    <vt:vector size="24" baseType="lpstr">
      <vt:lpstr>ESG·DX</vt:lpstr>
      <vt:lpstr>계층∙리더십</vt:lpstr>
      <vt:lpstr>Biz스킬·OA</vt:lpstr>
      <vt:lpstr>기획∙인사∙회계</vt:lpstr>
      <vt:lpstr>영업∙마케팅∙글로벌</vt:lpstr>
      <vt:lpstr> ISO </vt:lpstr>
      <vt:lpstr>R&amp;D,품질</vt:lpstr>
      <vt:lpstr>구매,생산,설비</vt:lpstr>
      <vt:lpstr> 안전 </vt:lpstr>
      <vt:lpstr>KS∙JIS∙단체</vt:lpstr>
      <vt:lpstr>국내외연수</vt:lpstr>
      <vt:lpstr>경인권</vt:lpstr>
      <vt:lpstr>충청권</vt:lpstr>
      <vt:lpstr>영남권</vt:lpstr>
      <vt:lpstr>호남권</vt:lpstr>
      <vt:lpstr>과정코드</vt:lpstr>
      <vt:lpstr>'구매,생산,설비'!Print_Area</vt:lpstr>
      <vt:lpstr>Biz스킬·OA!Print_Titles</vt:lpstr>
      <vt:lpstr>ESG·DX!Print_Titles</vt:lpstr>
      <vt:lpstr>'R&amp;D,품질'!Print_Titles</vt:lpstr>
      <vt:lpstr>계층∙리더십!Print_Titles</vt:lpstr>
      <vt:lpstr>'구매,생산,설비'!Print_Titles</vt:lpstr>
      <vt:lpstr>기획∙인사∙회계!Print_Titles</vt:lpstr>
      <vt:lpstr>영업∙마케팅∙글로벌!Print_Titles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2024-11-11T01:49:16Z</cp:lastPrinted>
  <dcterms:created xsi:type="dcterms:W3CDTF">2016-06-21T07:27:34Z</dcterms:created>
  <dcterms:modified xsi:type="dcterms:W3CDTF">2024-11-25T06:23:13Z</dcterms:modified>
</cp:coreProperties>
</file>